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43" i="1"/>
  <c r="G42" s="1"/>
  <c r="E43"/>
  <c r="E42" s="1"/>
  <c r="C43"/>
  <c r="C42" s="1"/>
  <c r="B43"/>
  <c r="B42" s="1"/>
  <c r="G29"/>
  <c r="G25" s="1"/>
  <c r="E29"/>
  <c r="E25" s="1"/>
  <c r="C29"/>
  <c r="C25" s="1"/>
  <c r="B29"/>
  <c r="B25" s="1"/>
  <c r="B24" s="1"/>
  <c r="G17"/>
  <c r="G11" s="1"/>
  <c r="E17"/>
  <c r="E11" s="1"/>
  <c r="C17"/>
  <c r="C11" s="1"/>
  <c r="B17"/>
  <c r="B11" s="1"/>
  <c r="H12"/>
  <c r="H13"/>
  <c r="H14"/>
  <c r="H15"/>
  <c r="H16"/>
  <c r="H17"/>
  <c r="H18"/>
  <c r="H19"/>
  <c r="H20"/>
  <c r="H21"/>
  <c r="H22"/>
  <c r="H27"/>
  <c r="H28"/>
  <c r="H29"/>
  <c r="H30"/>
  <c r="H31"/>
  <c r="H32"/>
  <c r="H33"/>
  <c r="H34"/>
  <c r="H35"/>
  <c r="H36"/>
  <c r="H37"/>
  <c r="H38"/>
  <c r="H39"/>
  <c r="H43"/>
  <c r="H45"/>
  <c r="H46"/>
  <c r="H47"/>
  <c r="H48"/>
  <c r="H49"/>
  <c r="F12"/>
  <c r="F13"/>
  <c r="F14"/>
  <c r="F15"/>
  <c r="F16"/>
  <c r="F17"/>
  <c r="F18"/>
  <c r="F19"/>
  <c r="F20"/>
  <c r="F21"/>
  <c r="F22"/>
  <c r="F27"/>
  <c r="F28"/>
  <c r="F29"/>
  <c r="F30"/>
  <c r="F31"/>
  <c r="F32"/>
  <c r="F33"/>
  <c r="F34"/>
  <c r="F35"/>
  <c r="F36"/>
  <c r="F37"/>
  <c r="F38"/>
  <c r="F39"/>
  <c r="F43"/>
  <c r="F45"/>
  <c r="F46"/>
  <c r="F47"/>
  <c r="F48"/>
  <c r="F49"/>
  <c r="D12"/>
  <c r="D13"/>
  <c r="D14"/>
  <c r="D15"/>
  <c r="D16"/>
  <c r="D17"/>
  <c r="D18"/>
  <c r="D19"/>
  <c r="D20"/>
  <c r="D21"/>
  <c r="D22"/>
  <c r="D27"/>
  <c r="D28"/>
  <c r="D29"/>
  <c r="D30"/>
  <c r="D31"/>
  <c r="D32"/>
  <c r="D33"/>
  <c r="D34"/>
  <c r="D35"/>
  <c r="D37"/>
  <c r="D38"/>
  <c r="D39"/>
  <c r="D40"/>
  <c r="D43"/>
  <c r="D44"/>
  <c r="D45"/>
  <c r="D46"/>
  <c r="D47"/>
  <c r="D48"/>
  <c r="D49"/>
  <c r="D50"/>
  <c r="B9" l="1"/>
  <c r="D42"/>
  <c r="F42"/>
  <c r="H42"/>
  <c r="C24"/>
  <c r="D24" s="1"/>
  <c r="D25"/>
  <c r="E24"/>
  <c r="F24" s="1"/>
  <c r="F25"/>
  <c r="G24"/>
  <c r="H24" s="1"/>
  <c r="H25"/>
  <c r="D11"/>
  <c r="F11"/>
  <c r="H11"/>
  <c r="G9" l="1"/>
  <c r="E9"/>
  <c r="C9"/>
  <c r="D9" s="1"/>
  <c r="F9" l="1"/>
  <c r="H9"/>
</calcChain>
</file>

<file path=xl/sharedStrings.xml><?xml version="1.0" encoding="utf-8"?>
<sst xmlns="http://schemas.openxmlformats.org/spreadsheetml/2006/main" count="73" uniqueCount="70">
  <si>
    <t>Наименование</t>
  </si>
  <si>
    <t>Справочно:
2010 год</t>
  </si>
  <si>
    <t>Проект</t>
  </si>
  <si>
    <t xml:space="preserve">Относительное отклонение  проекта бюджета на 2011 год от утвержденного бюджета на 2010 год,
%
 </t>
  </si>
  <si>
    <t>2011 год,
 тыс. руб.</t>
  </si>
  <si>
    <t>2012 год, 
тыс.руб.</t>
  </si>
  <si>
    <t xml:space="preserve">Относительное отклонение  проекта бюджета на 2012 год от утвержденного бюджета на 2011 год,
%
 </t>
  </si>
  <si>
    <t>2013 год, 
тыс.руб.</t>
  </si>
  <si>
    <t xml:space="preserve">Относительное отклонение  проекта бюджета на 2013 год от утвержденного бюджета на 2012 год,
%
 </t>
  </si>
  <si>
    <t>Налоговые доходы</t>
  </si>
  <si>
    <t>Налог на доходы физических лиц</t>
  </si>
  <si>
    <t>Налог на совокупный доход, в т.ч.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</si>
  <si>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</si>
  <si>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</si>
  <si>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имущество:</t>
  </si>
  <si>
    <t>земельный налог</t>
  </si>
  <si>
    <t>транспортный налог</t>
  </si>
  <si>
    <t>налог на имущество физических лиц</t>
  </si>
  <si>
    <t>Государственная пошлина</t>
  </si>
  <si>
    <t>Задолженность и перерасчеты по отмененным налогам</t>
  </si>
  <si>
    <t>Неналоговые доходы</t>
  </si>
  <si>
    <t>ВСЕГО</t>
  </si>
  <si>
    <t>Доходы от использования муниципального имущества, в т.ч.</t>
  </si>
  <si>
    <t>проценты, полученные от предоставления бюджетных кредитов</t>
  </si>
  <si>
    <t>- арендная плата за земельные участки, государственная собственность на которые не разграничена</t>
  </si>
  <si>
    <t>- арендная плата за земельные участки, после разграничения государственной собственности</t>
  </si>
  <si>
    <t>- доходы от сдачи в аренду имущества</t>
  </si>
  <si>
    <t>платежи от муниципальных унитарных предприятий</t>
  </si>
  <si>
    <t>прочие доходы от использования муниципального имущества</t>
  </si>
  <si>
    <t>Платежи при пользовании природными ресурсами</t>
  </si>
  <si>
    <t>Прочие 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</si>
  <si>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</si>
  <si>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</t>
  </si>
  <si>
    <t>Возврат остатков субсидий и субвенций</t>
  </si>
  <si>
    <t>Безвозмездные поступления</t>
  </si>
  <si>
    <t>Дотации, в т.ч.</t>
  </si>
  <si>
    <t>на выравнивание бюджетной обеспеченности</t>
  </si>
  <si>
    <t>на поддержку мер по сбалансированности бюджетов</t>
  </si>
  <si>
    <t>на развитие общественной инфраструктуры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</si>
  <si>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</si>
  <si>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</si>
  <si>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</si>
  <si>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</si>
  <si>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ИТОГО</t>
  </si>
  <si>
    <t>ДОХОДЫ</t>
  </si>
  <si>
    <t>доходы в виде прибыли, приходящейся на доли в уставных капиталах хозяйственных обществ, или дивидендов по акциям</t>
  </si>
  <si>
    <t>доходы от сдачи в аренду муниципального имущества, в т.ч.</t>
  </si>
  <si>
    <t>Прочие неналоговые доходы</t>
  </si>
  <si>
    <t>Примечание</t>
  </si>
  <si>
    <t>план 
в соответствии с решением Думы города от 06.10.2010 №793-IVДГ, 
тыс. руб.</t>
  </si>
  <si>
    <t>единый налог на вмененный доход</t>
  </si>
  <si>
    <t>увеличение в связи с прогнозируемым ростом индекса физического объема оборота малого предпринимательства</t>
  </si>
  <si>
    <t>повышение норматива зачисления налога в местный бюджет с 90 до 100%</t>
  </si>
  <si>
    <t>изменения в законодательстве (срок уплаты налога будет производиться не позднее 1 ноября), соответственно поступления в 2011 году не планируются</t>
  </si>
  <si>
    <t>снижение обусловлено изменениями в законодательстве (с 01.01.2012 года установлены единые ставки налога для организаций и физ.лиц)</t>
  </si>
  <si>
    <t xml:space="preserve">повышение объема налога в связи с увеличением объектов налогообложения </t>
  </si>
  <si>
    <t>объем зачислений рассчитан главными администраторами данного вида доходов</t>
  </si>
  <si>
    <t>не предусматривались поступления дивидендов от АО, акции которых планируются к продаже в следующем году</t>
  </si>
  <si>
    <t>снижение обусловлено продажей земельных участков в собственность</t>
  </si>
  <si>
    <t xml:space="preserve">объем дохода рассчитан по действующим договорам на 01.01.2011 года </t>
  </si>
  <si>
    <t>объем дохода рассчитан в соответствии с решением Думы города от 06.10.2010 № 791-IVДГ</t>
  </si>
  <si>
    <t>сокращение доходов в связи с изменением законодательства (сокращение количества проведения проверок деятельности юр.лиц и ИП)</t>
  </si>
  <si>
    <t xml:space="preserve">данный вид доходов рассчитывается самостоятельно главными администраторами </t>
  </si>
  <si>
    <t>увеличение в связи с ростом уровня заработной платы</t>
  </si>
  <si>
    <t>Объем доходной части бюджета на 2011 год и плановый период 2012-2013 годы по отношению к 2010 году</t>
  </si>
  <si>
    <t>Приложение к информации 
об объемах доходной части бюджета на 
2011 год и плановый период 2012-2013 годы</t>
  </si>
  <si>
    <t>Безвозмездные поступления сформированы за счет поступлений от других бюджетов бюджетной системы РФ, доведенных Департаментом финансов ХМАО-Югры</t>
  </si>
  <si>
    <t>изменения в 2013 году объясняются прекращением действия договора по проекту реконструкции муниципального жилфонда</t>
  </si>
  <si>
    <t>расчет произведен в соответствии с заключенными договорами и планируемых к заключению</t>
  </si>
  <si>
    <t>сокращение объема доходов от продажи квартир, доходов от реализации имущества, а также доходов от продажи земельных участков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</si>
</sst>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49" fontId="2" fillId="0" borderId="1" xfId="0" applyNumberFormat="1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49" fontId="2" fillId="0" borderId="5" xfId="0" applyNumberFormat="1" applyFont="1" applyBorder="1" applyAlignment="1">
      <alignment horizontal="justify" vertical="center" wrapText="1"/>
    </xf>
    <xf numFmtId="49" fontId="2" fillId="0" borderId="7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justify" vertical="top" wrapText="1"/>
    </xf>
    <xf numFmtId="49" fontId="2" fillId="0" borderId="6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topLeftCell="A22" workbookViewId="0">
      <selection activeCell="A23" sqref="A23:H23"/>
    </sheetView>
  </sheetViews>
  <sheetFormatPr defaultRowHeight="12.75"/>
  <cols>
    <col min="1" max="1" width="34.85546875" style="2" customWidth="1"/>
    <col min="2" max="2" width="20.5703125" style="2" customWidth="1"/>
    <col min="3" max="3" width="20.28515625" style="2" customWidth="1"/>
    <col min="4" max="4" width="12.85546875" style="2" customWidth="1"/>
    <col min="5" max="5" width="20.7109375" style="2" customWidth="1"/>
    <col min="6" max="6" width="12.85546875" style="2" customWidth="1"/>
    <col min="7" max="7" width="18.28515625" style="2" customWidth="1"/>
    <col min="8" max="8" width="12.85546875" style="2" customWidth="1"/>
    <col min="9" max="9" width="37.28515625" style="2" customWidth="1"/>
    <col min="10" max="16384" width="9.140625" style="2"/>
  </cols>
  <sheetData>
    <row r="1" spans="1:9" ht="42" customHeight="1">
      <c r="H1" s="15" t="s">
        <v>65</v>
      </c>
      <c r="I1" s="15"/>
    </row>
    <row r="2" spans="1:9" ht="16.5" customHeight="1">
      <c r="H2" s="10"/>
      <c r="I2" s="10"/>
    </row>
    <row r="3" spans="1:9" ht="15.75">
      <c r="A3" s="24" t="s">
        <v>64</v>
      </c>
      <c r="B3" s="24"/>
      <c r="C3" s="24"/>
      <c r="D3" s="24"/>
      <c r="E3" s="24"/>
      <c r="F3" s="24"/>
      <c r="G3" s="24"/>
      <c r="H3" s="24"/>
      <c r="I3" s="24"/>
    </row>
    <row r="5" spans="1:9" ht="25.5">
      <c r="A5" s="27" t="s">
        <v>0</v>
      </c>
      <c r="B5" s="1" t="s">
        <v>1</v>
      </c>
      <c r="C5" s="27" t="s">
        <v>2</v>
      </c>
      <c r="D5" s="27"/>
      <c r="E5" s="27"/>
      <c r="F5" s="27"/>
      <c r="G5" s="27"/>
      <c r="H5" s="27"/>
      <c r="I5" s="22" t="s">
        <v>48</v>
      </c>
    </row>
    <row r="6" spans="1:9" ht="127.5">
      <c r="A6" s="27"/>
      <c r="B6" s="1" t="s">
        <v>49</v>
      </c>
      <c r="C6" s="1" t="s">
        <v>4</v>
      </c>
      <c r="D6" s="1" t="s">
        <v>3</v>
      </c>
      <c r="E6" s="1" t="s">
        <v>5</v>
      </c>
      <c r="F6" s="1" t="s">
        <v>6</v>
      </c>
      <c r="G6" s="1" t="s">
        <v>7</v>
      </c>
      <c r="H6" s="1" t="s">
        <v>8</v>
      </c>
      <c r="I6" s="23"/>
    </row>
    <row r="7" spans="1:9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22.5" customHeight="1">
      <c r="A8" s="19" t="s">
        <v>44</v>
      </c>
      <c r="B8" s="20"/>
      <c r="C8" s="20"/>
      <c r="D8" s="20"/>
      <c r="E8" s="20"/>
      <c r="F8" s="20"/>
      <c r="G8" s="20"/>
      <c r="H8" s="21"/>
      <c r="I8" s="9"/>
    </row>
    <row r="9" spans="1:9">
      <c r="A9" s="6" t="s">
        <v>21</v>
      </c>
      <c r="B9" s="7">
        <f>B42+B24+B11</f>
        <v>14441789</v>
      </c>
      <c r="C9" s="7">
        <f>C42+C24+C11</f>
        <v>13757272.199999999</v>
      </c>
      <c r="D9" s="7">
        <f t="shared" ref="D9" si="0">C9*100/B9-100</f>
        <v>-4.7398338252968557</v>
      </c>
      <c r="E9" s="7">
        <f>E42+E24+E11</f>
        <v>14439990.699999999</v>
      </c>
      <c r="F9" s="7">
        <f t="shared" ref="F9" si="1">E9*100/C9-100</f>
        <v>4.962600798143697</v>
      </c>
      <c r="G9" s="7">
        <f>G42+G24+G11</f>
        <v>14708487.200000001</v>
      </c>
      <c r="H9" s="7">
        <f t="shared" ref="H9" si="2">G9*100/E9-100</f>
        <v>1.859395241854287</v>
      </c>
      <c r="I9" s="9"/>
    </row>
    <row r="10" spans="1:9" ht="18" customHeight="1">
      <c r="A10" s="12" t="s">
        <v>9</v>
      </c>
      <c r="B10" s="13"/>
      <c r="C10" s="13"/>
      <c r="D10" s="13"/>
      <c r="E10" s="13"/>
      <c r="F10" s="13"/>
      <c r="G10" s="13"/>
      <c r="H10" s="14"/>
      <c r="I10" s="9"/>
    </row>
    <row r="11" spans="1:9">
      <c r="A11" s="6" t="s">
        <v>43</v>
      </c>
      <c r="B11" s="7">
        <f>B12+B13+B17+B21+B22</f>
        <v>7734471</v>
      </c>
      <c r="C11" s="7">
        <f>C12+C13+C17+C21+C22</f>
        <v>7989422.5</v>
      </c>
      <c r="D11" s="7">
        <f t="shared" ref="D11" si="3">C11*100/B11-100</f>
        <v>3.2963017121662261</v>
      </c>
      <c r="E11" s="7">
        <f>E12+E13+E17+E21+E22</f>
        <v>8414905.9000000004</v>
      </c>
      <c r="F11" s="7">
        <f t="shared" ref="F11" si="4">E11*100/C11-100</f>
        <v>5.3255839204898763</v>
      </c>
      <c r="G11" s="7">
        <f>G12+G13+G17+G21+G22</f>
        <v>8814420.8000000007</v>
      </c>
      <c r="H11" s="7">
        <f t="shared" ref="H11" si="5">G11*100/E11-100</f>
        <v>4.7477049030340481</v>
      </c>
      <c r="I11" s="9"/>
    </row>
    <row r="12" spans="1:9" ht="25.5">
      <c r="A12" s="3" t="s">
        <v>10</v>
      </c>
      <c r="B12" s="4">
        <v>6022137</v>
      </c>
      <c r="C12" s="4">
        <v>6130318.5</v>
      </c>
      <c r="D12" s="4">
        <f t="shared" ref="D12:D50" si="6">C12*100/B12-100</f>
        <v>1.7963971925580609</v>
      </c>
      <c r="E12" s="4">
        <v>6503991.9000000004</v>
      </c>
      <c r="F12" s="4">
        <f t="shared" ref="F12:F49" si="7">E12*100/C12-100</f>
        <v>6.095497322039634</v>
      </c>
      <c r="G12" s="4">
        <v>6883090.7999999998</v>
      </c>
      <c r="H12" s="4">
        <f t="shared" ref="H12:H49" si="8">G12*100/E12-100</f>
        <v>5.8287111335424555</v>
      </c>
      <c r="I12" s="3" t="s">
        <v>63</v>
      </c>
    </row>
    <row r="13" spans="1:9">
      <c r="A13" s="3" t="s">
        <v>11</v>
      </c>
      <c r="B13" s="4">
        <v>730663</v>
      </c>
      <c r="C13" s="4">
        <v>821625</v>
      </c>
      <c r="D13" s="4">
        <f t="shared" si="6"/>
        <v>12.449241305499257</v>
      </c>
      <c r="E13" s="4">
        <v>832679</v>
      </c>
      <c r="F13" s="4">
        <f t="shared" si="7"/>
        <v>1.3453826258938051</v>
      </c>
      <c r="G13" s="4">
        <v>845540</v>
      </c>
      <c r="H13" s="4">
        <f t="shared" si="8"/>
        <v>1.544532767128743</v>
      </c>
      <c r="I13" s="3"/>
    </row>
    <row r="14" spans="1:9" ht="38.25">
      <c r="A14" s="5" t="s">
        <v>12</v>
      </c>
      <c r="B14" s="4">
        <v>359859</v>
      </c>
      <c r="C14" s="4">
        <v>405428</v>
      </c>
      <c r="D14" s="4">
        <f t="shared" si="6"/>
        <v>12.663015236523194</v>
      </c>
      <c r="E14" s="4">
        <v>412321</v>
      </c>
      <c r="F14" s="4">
        <f t="shared" si="7"/>
        <v>1.700178576713995</v>
      </c>
      <c r="G14" s="4">
        <v>420980</v>
      </c>
      <c r="H14" s="4">
        <f t="shared" si="8"/>
        <v>2.1000628151367522</v>
      </c>
      <c r="I14" s="3" t="s">
        <v>51</v>
      </c>
    </row>
    <row r="15" spans="1:9" ht="25.5">
      <c r="A15" s="5" t="s">
        <v>50</v>
      </c>
      <c r="B15" s="4">
        <v>370744</v>
      </c>
      <c r="C15" s="4">
        <v>416057</v>
      </c>
      <c r="D15" s="4">
        <f t="shared" si="6"/>
        <v>12.222180264549124</v>
      </c>
      <c r="E15" s="4">
        <v>420218</v>
      </c>
      <c r="F15" s="4">
        <f t="shared" si="7"/>
        <v>1.0001033512235153</v>
      </c>
      <c r="G15" s="4">
        <v>424420</v>
      </c>
      <c r="H15" s="4">
        <f t="shared" si="8"/>
        <v>0.99995716509050681</v>
      </c>
      <c r="I15" s="3" t="s">
        <v>52</v>
      </c>
    </row>
    <row r="16" spans="1:9">
      <c r="A16" s="5" t="s">
        <v>13</v>
      </c>
      <c r="B16" s="4">
        <v>60</v>
      </c>
      <c r="C16" s="4">
        <v>140</v>
      </c>
      <c r="D16" s="4">
        <f t="shared" si="6"/>
        <v>133.33333333333334</v>
      </c>
      <c r="E16" s="4">
        <v>140</v>
      </c>
      <c r="F16" s="4">
        <f t="shared" si="7"/>
        <v>0</v>
      </c>
      <c r="G16" s="4">
        <v>140</v>
      </c>
      <c r="H16" s="4">
        <f t="shared" si="8"/>
        <v>0</v>
      </c>
      <c r="I16" s="3"/>
    </row>
    <row r="17" spans="1:9">
      <c r="A17" s="3" t="s">
        <v>14</v>
      </c>
      <c r="B17" s="4">
        <f>SUM(B18:B20)</f>
        <v>878376</v>
      </c>
      <c r="C17" s="4">
        <f>SUM(C18:C20)</f>
        <v>934418</v>
      </c>
      <c r="D17" s="4">
        <f t="shared" si="6"/>
        <v>6.3801834294197448</v>
      </c>
      <c r="E17" s="4">
        <f>SUM(E18:E20)</f>
        <v>975867</v>
      </c>
      <c r="F17" s="4">
        <f t="shared" si="7"/>
        <v>4.4358092416884034</v>
      </c>
      <c r="G17" s="4">
        <f>SUM(G18:G20)</f>
        <v>983035</v>
      </c>
      <c r="H17" s="4">
        <f t="shared" si="8"/>
        <v>0.73452632377157556</v>
      </c>
      <c r="I17" s="3"/>
    </row>
    <row r="18" spans="1:9" ht="25.5">
      <c r="A18" s="5" t="s">
        <v>15</v>
      </c>
      <c r="B18" s="4">
        <v>279498</v>
      </c>
      <c r="C18" s="4">
        <v>296854</v>
      </c>
      <c r="D18" s="4">
        <f t="shared" si="6"/>
        <v>6.2097045417140748</v>
      </c>
      <c r="E18" s="4">
        <v>296854</v>
      </c>
      <c r="F18" s="4">
        <f t="shared" si="7"/>
        <v>0</v>
      </c>
      <c r="G18" s="4">
        <v>296854</v>
      </c>
      <c r="H18" s="4">
        <f t="shared" si="8"/>
        <v>0</v>
      </c>
      <c r="I18" s="3" t="s">
        <v>55</v>
      </c>
    </row>
    <row r="19" spans="1:9" ht="51">
      <c r="A19" s="5" t="s">
        <v>16</v>
      </c>
      <c r="B19" s="4">
        <v>583692</v>
      </c>
      <c r="C19" s="4">
        <v>617764</v>
      </c>
      <c r="D19" s="4">
        <f t="shared" si="6"/>
        <v>5.8373251646416264</v>
      </c>
      <c r="E19" s="4">
        <v>606942</v>
      </c>
      <c r="F19" s="4">
        <f t="shared" si="7"/>
        <v>-1.751801658885924</v>
      </c>
      <c r="G19" s="4">
        <v>613181</v>
      </c>
      <c r="H19" s="4">
        <f t="shared" si="8"/>
        <v>1.0279400667609053</v>
      </c>
      <c r="I19" s="3" t="s">
        <v>54</v>
      </c>
    </row>
    <row r="20" spans="1:9" ht="51">
      <c r="A20" s="5" t="s">
        <v>17</v>
      </c>
      <c r="B20" s="4">
        <v>15186</v>
      </c>
      <c r="C20" s="4">
        <v>19800</v>
      </c>
      <c r="D20" s="4">
        <f t="shared" si="6"/>
        <v>30.383247728170687</v>
      </c>
      <c r="E20" s="4">
        <v>72071</v>
      </c>
      <c r="F20" s="4">
        <f t="shared" si="7"/>
        <v>263.99494949494948</v>
      </c>
      <c r="G20" s="4">
        <v>73000</v>
      </c>
      <c r="H20" s="4">
        <f t="shared" si="8"/>
        <v>1.2890066739742707</v>
      </c>
      <c r="I20" s="3" t="s">
        <v>53</v>
      </c>
    </row>
    <row r="21" spans="1:9" ht="25.5">
      <c r="A21" s="3" t="s">
        <v>18</v>
      </c>
      <c r="B21" s="4">
        <v>103114</v>
      </c>
      <c r="C21" s="4">
        <v>102961</v>
      </c>
      <c r="D21" s="4">
        <f t="shared" si="6"/>
        <v>-0.14837946350641573</v>
      </c>
      <c r="E21" s="4">
        <v>102268</v>
      </c>
      <c r="F21" s="4">
        <f t="shared" si="7"/>
        <v>-0.6730703858742686</v>
      </c>
      <c r="G21" s="4">
        <v>102655</v>
      </c>
      <c r="H21" s="4">
        <f t="shared" si="8"/>
        <v>0.37841749129736968</v>
      </c>
      <c r="I21" s="3" t="s">
        <v>56</v>
      </c>
    </row>
    <row r="22" spans="1:9" ht="25.5">
      <c r="A22" s="3" t="s">
        <v>19</v>
      </c>
      <c r="B22" s="4">
        <v>181</v>
      </c>
      <c r="C22" s="4">
        <v>100</v>
      </c>
      <c r="D22" s="4">
        <f t="shared" si="6"/>
        <v>-44.751381215469614</v>
      </c>
      <c r="E22" s="4">
        <v>100</v>
      </c>
      <c r="F22" s="4">
        <f t="shared" si="7"/>
        <v>0</v>
      </c>
      <c r="G22" s="4">
        <v>100</v>
      </c>
      <c r="H22" s="4">
        <f t="shared" si="8"/>
        <v>0</v>
      </c>
      <c r="I22" s="3"/>
    </row>
    <row r="23" spans="1:9" ht="18" customHeight="1">
      <c r="A23" s="12" t="s">
        <v>20</v>
      </c>
      <c r="B23" s="13"/>
      <c r="C23" s="13"/>
      <c r="D23" s="13"/>
      <c r="E23" s="13"/>
      <c r="F23" s="13"/>
      <c r="G23" s="13"/>
      <c r="H23" s="14"/>
      <c r="I23" s="3"/>
    </row>
    <row r="24" spans="1:9" ht="14.25" customHeight="1">
      <c r="A24" s="6" t="s">
        <v>43</v>
      </c>
      <c r="B24" s="7">
        <f>B25+B35+B36+B37+B38+B39+B40</f>
        <v>1399197</v>
      </c>
      <c r="C24" s="7">
        <f>C25+C35+C36+C37+C38+C39+C40</f>
        <v>1342472.4</v>
      </c>
      <c r="D24" s="7">
        <f t="shared" si="6"/>
        <v>-4.0540824487188019</v>
      </c>
      <c r="E24" s="7">
        <f>E25+E35+E36+E37+E38+E39+E40</f>
        <v>1253820.5999999999</v>
      </c>
      <c r="F24" s="7">
        <f t="shared" si="7"/>
        <v>-6.6036217951296408</v>
      </c>
      <c r="G24" s="7">
        <f>G25+G35+G36+G37+G38+G39+G40</f>
        <v>1142460.5</v>
      </c>
      <c r="H24" s="7">
        <f t="shared" si="8"/>
        <v>-8.8816613796263937</v>
      </c>
      <c r="I24" s="3"/>
    </row>
    <row r="25" spans="1:9" ht="35.25" customHeight="1">
      <c r="A25" s="3" t="s">
        <v>22</v>
      </c>
      <c r="B25" s="4">
        <f>B27+B28+B29+B33+B34</f>
        <v>939415</v>
      </c>
      <c r="C25" s="4">
        <f>C27+C28+C29+C33+C34</f>
        <v>912686.6</v>
      </c>
      <c r="D25" s="4">
        <f t="shared" si="6"/>
        <v>-2.8452175023818</v>
      </c>
      <c r="E25" s="4">
        <f>E27+E28+E29+E33+E34</f>
        <v>838896.2</v>
      </c>
      <c r="F25" s="4">
        <f t="shared" si="7"/>
        <v>-8.0849658579407162</v>
      </c>
      <c r="G25" s="4">
        <f>G27+G28+G29+G33+G34</f>
        <v>794429.60000000009</v>
      </c>
      <c r="H25" s="4">
        <f t="shared" si="8"/>
        <v>-5.3006081086074488</v>
      </c>
      <c r="I25" s="3"/>
    </row>
    <row r="26" spans="1:9">
      <c r="A26" s="11">
        <v>1</v>
      </c>
      <c r="B26" s="11">
        <v>2</v>
      </c>
      <c r="C26" s="11">
        <v>3</v>
      </c>
      <c r="D26" s="11">
        <v>4</v>
      </c>
      <c r="E26" s="11">
        <v>5</v>
      </c>
      <c r="F26" s="11">
        <v>6</v>
      </c>
      <c r="G26" s="11">
        <v>7</v>
      </c>
      <c r="H26" s="11">
        <v>8</v>
      </c>
      <c r="I26" s="11">
        <v>9</v>
      </c>
    </row>
    <row r="27" spans="1:9" ht="51">
      <c r="A27" s="5" t="s">
        <v>45</v>
      </c>
      <c r="B27" s="4">
        <v>15107</v>
      </c>
      <c r="C27" s="4">
        <v>5029.6000000000004</v>
      </c>
      <c r="D27" s="4">
        <f t="shared" si="6"/>
        <v>-66.706824650824117</v>
      </c>
      <c r="E27" s="4">
        <v>5000</v>
      </c>
      <c r="F27" s="4">
        <f t="shared" si="7"/>
        <v>-0.58851598536664085</v>
      </c>
      <c r="G27" s="4">
        <v>5000</v>
      </c>
      <c r="H27" s="4">
        <f t="shared" si="8"/>
        <v>0</v>
      </c>
      <c r="I27" s="3" t="s">
        <v>57</v>
      </c>
    </row>
    <row r="28" spans="1:9" ht="51">
      <c r="A28" s="5" t="s">
        <v>23</v>
      </c>
      <c r="B28" s="4">
        <v>31116</v>
      </c>
      <c r="C28" s="4">
        <v>33305.5</v>
      </c>
      <c r="D28" s="4">
        <f t="shared" si="6"/>
        <v>7.0365728242704648</v>
      </c>
      <c r="E28" s="4">
        <v>33467</v>
      </c>
      <c r="F28" s="4">
        <f t="shared" si="7"/>
        <v>0.48490489558781746</v>
      </c>
      <c r="G28" s="4">
        <v>877.9</v>
      </c>
      <c r="H28" s="4">
        <f t="shared" si="8"/>
        <v>-97.376818955986494</v>
      </c>
      <c r="I28" s="3" t="s">
        <v>67</v>
      </c>
    </row>
    <row r="29" spans="1:9" ht="25.5">
      <c r="A29" s="5" t="s">
        <v>46</v>
      </c>
      <c r="B29" s="4">
        <f>SUM(B30:B32)</f>
        <v>839378</v>
      </c>
      <c r="C29" s="4">
        <f>SUM(C30:C32)</f>
        <v>822370.9</v>
      </c>
      <c r="D29" s="4">
        <f t="shared" si="6"/>
        <v>-2.026155081500832</v>
      </c>
      <c r="E29" s="4">
        <f>SUM(E30:E32)</f>
        <v>769410.5</v>
      </c>
      <c r="F29" s="4">
        <f t="shared" si="7"/>
        <v>-6.4399652273688162</v>
      </c>
      <c r="G29" s="4">
        <f>SUM(G30:G32)</f>
        <v>769410.5</v>
      </c>
      <c r="H29" s="4">
        <f t="shared" si="8"/>
        <v>0</v>
      </c>
      <c r="I29" s="3"/>
    </row>
    <row r="30" spans="1:9" ht="38.25">
      <c r="A30" s="5" t="s">
        <v>24</v>
      </c>
      <c r="B30" s="8">
        <v>595134</v>
      </c>
      <c r="C30" s="8">
        <v>580964.5</v>
      </c>
      <c r="D30" s="8">
        <f t="shared" si="6"/>
        <v>-2.3808923704577438</v>
      </c>
      <c r="E30" s="8">
        <v>528004.1</v>
      </c>
      <c r="F30" s="8">
        <f t="shared" si="7"/>
        <v>-9.1159442616545476</v>
      </c>
      <c r="G30" s="8">
        <v>528004.1</v>
      </c>
      <c r="H30" s="4">
        <f t="shared" si="8"/>
        <v>0</v>
      </c>
      <c r="I30" s="3" t="s">
        <v>58</v>
      </c>
    </row>
    <row r="31" spans="1:9" ht="38.25">
      <c r="A31" s="5" t="s">
        <v>25</v>
      </c>
      <c r="B31" s="8">
        <v>21445</v>
      </c>
      <c r="C31" s="8">
        <v>28449.9</v>
      </c>
      <c r="D31" s="8">
        <f t="shared" si="6"/>
        <v>32.664490557239446</v>
      </c>
      <c r="E31" s="8">
        <v>28449.9</v>
      </c>
      <c r="F31" s="8">
        <f t="shared" si="7"/>
        <v>0</v>
      </c>
      <c r="G31" s="8">
        <v>28449.9</v>
      </c>
      <c r="H31" s="4">
        <f t="shared" si="8"/>
        <v>0</v>
      </c>
      <c r="I31" s="25" t="s">
        <v>59</v>
      </c>
    </row>
    <row r="32" spans="1:9">
      <c r="A32" s="5" t="s">
        <v>26</v>
      </c>
      <c r="B32" s="8">
        <v>222799</v>
      </c>
      <c r="C32" s="8">
        <v>212956.5</v>
      </c>
      <c r="D32" s="8">
        <f t="shared" si="6"/>
        <v>-4.4176589661533541</v>
      </c>
      <c r="E32" s="8">
        <v>212956.5</v>
      </c>
      <c r="F32" s="8">
        <f t="shared" si="7"/>
        <v>0</v>
      </c>
      <c r="G32" s="8">
        <v>212956.5</v>
      </c>
      <c r="H32" s="4">
        <f t="shared" si="8"/>
        <v>0</v>
      </c>
      <c r="I32" s="26"/>
    </row>
    <row r="33" spans="1:9" ht="38.25">
      <c r="A33" s="5" t="s">
        <v>27</v>
      </c>
      <c r="B33" s="4">
        <v>30535</v>
      </c>
      <c r="C33" s="4">
        <v>27892.400000000001</v>
      </c>
      <c r="D33" s="4">
        <f t="shared" si="6"/>
        <v>-8.6543310954642152</v>
      </c>
      <c r="E33" s="4">
        <v>16043.7</v>
      </c>
      <c r="F33" s="4">
        <f t="shared" si="7"/>
        <v>-42.48003040254693</v>
      </c>
      <c r="G33" s="4">
        <v>17073.900000000001</v>
      </c>
      <c r="H33" s="4">
        <f t="shared" si="8"/>
        <v>6.4212120645487119</v>
      </c>
      <c r="I33" s="3" t="s">
        <v>60</v>
      </c>
    </row>
    <row r="34" spans="1:9" ht="38.25">
      <c r="A34" s="5" t="s">
        <v>28</v>
      </c>
      <c r="B34" s="4">
        <v>23279</v>
      </c>
      <c r="C34" s="4">
        <v>24088.2</v>
      </c>
      <c r="D34" s="4">
        <f t="shared" si="6"/>
        <v>3.4760943339490495</v>
      </c>
      <c r="E34" s="4">
        <v>14975</v>
      </c>
      <c r="F34" s="4">
        <f t="shared" si="7"/>
        <v>-37.832631745003781</v>
      </c>
      <c r="G34" s="4">
        <v>2067.3000000000002</v>
      </c>
      <c r="H34" s="4">
        <f t="shared" si="8"/>
        <v>-86.194991652754595</v>
      </c>
      <c r="I34" s="3" t="s">
        <v>68</v>
      </c>
    </row>
    <row r="35" spans="1:9" ht="25.5">
      <c r="A35" s="3" t="s">
        <v>29</v>
      </c>
      <c r="B35" s="4">
        <v>19180</v>
      </c>
      <c r="C35" s="4">
        <v>17069</v>
      </c>
      <c r="D35" s="4">
        <f t="shared" si="6"/>
        <v>-11.006256517205429</v>
      </c>
      <c r="E35" s="4">
        <v>17069</v>
      </c>
      <c r="F35" s="4">
        <f t="shared" si="7"/>
        <v>0</v>
      </c>
      <c r="G35" s="4">
        <v>17069</v>
      </c>
      <c r="H35" s="4">
        <f t="shared" si="8"/>
        <v>0</v>
      </c>
      <c r="I35" s="3"/>
    </row>
    <row r="36" spans="1:9" ht="38.25">
      <c r="A36" s="3" t="s">
        <v>30</v>
      </c>
      <c r="B36" s="4">
        <v>0</v>
      </c>
      <c r="C36" s="4">
        <v>21189</v>
      </c>
      <c r="D36" s="4"/>
      <c r="E36" s="4">
        <v>34639</v>
      </c>
      <c r="F36" s="4">
        <f t="shared" si="7"/>
        <v>63.476332059087269</v>
      </c>
      <c r="G36" s="4">
        <v>28386</v>
      </c>
      <c r="H36" s="4">
        <f t="shared" si="8"/>
        <v>-18.051906810242784</v>
      </c>
      <c r="I36" s="3" t="s">
        <v>62</v>
      </c>
    </row>
    <row r="37" spans="1:9" ht="51">
      <c r="A37" s="3" t="s">
        <v>31</v>
      </c>
      <c r="B37" s="4">
        <v>289905</v>
      </c>
      <c r="C37" s="4">
        <v>270246.3</v>
      </c>
      <c r="D37" s="4">
        <f t="shared" si="6"/>
        <v>-6.7810834583742974</v>
      </c>
      <c r="E37" s="4">
        <v>241843.4</v>
      </c>
      <c r="F37" s="4">
        <f t="shared" si="7"/>
        <v>-10.51000513235519</v>
      </c>
      <c r="G37" s="4">
        <v>180928.6</v>
      </c>
      <c r="H37" s="4">
        <f t="shared" si="8"/>
        <v>-25.187704109353405</v>
      </c>
      <c r="I37" s="3" t="s">
        <v>69</v>
      </c>
    </row>
    <row r="38" spans="1:9" ht="51">
      <c r="A38" s="3" t="s">
        <v>32</v>
      </c>
      <c r="B38" s="4">
        <v>149439</v>
      </c>
      <c r="C38" s="4">
        <v>111281.5</v>
      </c>
      <c r="D38" s="4">
        <f t="shared" si="6"/>
        <v>-25.533829856998508</v>
      </c>
      <c r="E38" s="4">
        <v>111373</v>
      </c>
      <c r="F38" s="4">
        <f t="shared" si="7"/>
        <v>8.2223909634578263E-2</v>
      </c>
      <c r="G38" s="4">
        <v>111647.3</v>
      </c>
      <c r="H38" s="4">
        <f t="shared" si="8"/>
        <v>0.24628949565872915</v>
      </c>
      <c r="I38" s="3" t="s">
        <v>61</v>
      </c>
    </row>
    <row r="39" spans="1:9" ht="38.25">
      <c r="A39" s="3" t="s">
        <v>47</v>
      </c>
      <c r="B39" s="4">
        <v>20535</v>
      </c>
      <c r="C39" s="4">
        <v>10000</v>
      </c>
      <c r="D39" s="4">
        <f t="shared" si="6"/>
        <v>-51.302654005356708</v>
      </c>
      <c r="E39" s="4">
        <v>10000</v>
      </c>
      <c r="F39" s="4">
        <f t="shared" si="7"/>
        <v>0</v>
      </c>
      <c r="G39" s="4">
        <v>10000</v>
      </c>
      <c r="H39" s="4">
        <f t="shared" si="8"/>
        <v>0</v>
      </c>
      <c r="I39" s="3" t="s">
        <v>62</v>
      </c>
    </row>
    <row r="40" spans="1:9">
      <c r="A40" s="3" t="s">
        <v>33</v>
      </c>
      <c r="B40" s="4">
        <v>-19277</v>
      </c>
      <c r="C40" s="4"/>
      <c r="D40" s="4">
        <f t="shared" si="6"/>
        <v>-100</v>
      </c>
      <c r="E40" s="4"/>
      <c r="F40" s="4"/>
      <c r="G40" s="4"/>
      <c r="H40" s="4"/>
      <c r="I40" s="3"/>
    </row>
    <row r="41" spans="1:9" ht="15" customHeight="1">
      <c r="A41" s="12" t="s">
        <v>34</v>
      </c>
      <c r="B41" s="13"/>
      <c r="C41" s="13"/>
      <c r="D41" s="13"/>
      <c r="E41" s="13"/>
      <c r="F41" s="13"/>
      <c r="G41" s="13"/>
      <c r="H41" s="14"/>
      <c r="I41" s="3"/>
    </row>
    <row r="42" spans="1:9">
      <c r="A42" s="6" t="s">
        <v>43</v>
      </c>
      <c r="B42" s="7">
        <f>B43+B47+B48+B49+B50</f>
        <v>5308121</v>
      </c>
      <c r="C42" s="7">
        <f>C43+C47+C48+C49+C50</f>
        <v>4425377.3</v>
      </c>
      <c r="D42" s="7">
        <f t="shared" si="6"/>
        <v>-16.630059864874966</v>
      </c>
      <c r="E42" s="7">
        <f>E43+E47+E48+E49+E50</f>
        <v>4771264.2</v>
      </c>
      <c r="F42" s="7">
        <f t="shared" si="7"/>
        <v>7.8159866730459413</v>
      </c>
      <c r="G42" s="7">
        <f>G43+G47+G48+G49+G50</f>
        <v>4751605.9000000004</v>
      </c>
      <c r="H42" s="7">
        <f t="shared" si="8"/>
        <v>-0.41201449293039616</v>
      </c>
      <c r="I42" s="16" t="s">
        <v>66</v>
      </c>
    </row>
    <row r="43" spans="1:9">
      <c r="A43" s="3" t="s">
        <v>35</v>
      </c>
      <c r="B43" s="4">
        <f>SUM(B44:B46)</f>
        <v>896193</v>
      </c>
      <c r="C43" s="4">
        <f>SUM(C44:C46)</f>
        <v>494211.6</v>
      </c>
      <c r="D43" s="4">
        <f t="shared" si="6"/>
        <v>-44.854333832109823</v>
      </c>
      <c r="E43" s="4">
        <f>SUM(E44:E46)</f>
        <v>537729.69999999995</v>
      </c>
      <c r="F43" s="4">
        <f t="shared" si="7"/>
        <v>8.8055602094325423</v>
      </c>
      <c r="G43" s="4">
        <f>SUM(G44:G46)</f>
        <v>608364.5</v>
      </c>
      <c r="H43" s="4">
        <f t="shared" si="8"/>
        <v>13.135744594356623</v>
      </c>
      <c r="I43" s="17"/>
    </row>
    <row r="44" spans="1:9" ht="25.5">
      <c r="A44" s="5" t="s">
        <v>36</v>
      </c>
      <c r="B44" s="4">
        <v>702215</v>
      </c>
      <c r="C44" s="4">
        <v>0</v>
      </c>
      <c r="D44" s="4">
        <f t="shared" si="6"/>
        <v>-100</v>
      </c>
      <c r="E44" s="4">
        <v>0</v>
      </c>
      <c r="F44" s="4"/>
      <c r="G44" s="4">
        <v>0</v>
      </c>
      <c r="H44" s="4"/>
      <c r="I44" s="17"/>
    </row>
    <row r="45" spans="1:9" ht="25.5">
      <c r="A45" s="5" t="s">
        <v>37</v>
      </c>
      <c r="B45" s="4">
        <v>193978</v>
      </c>
      <c r="C45" s="4">
        <v>358197</v>
      </c>
      <c r="D45" s="4">
        <f t="shared" si="6"/>
        <v>84.658569528503222</v>
      </c>
      <c r="E45" s="4">
        <v>367711.5</v>
      </c>
      <c r="F45" s="4">
        <f t="shared" si="7"/>
        <v>2.6562199013392132</v>
      </c>
      <c r="G45" s="4">
        <v>381673.5</v>
      </c>
      <c r="H45" s="4">
        <f t="shared" si="8"/>
        <v>3.7969984621095563</v>
      </c>
      <c r="I45" s="17"/>
    </row>
    <row r="46" spans="1:9" ht="25.5">
      <c r="A46" s="5" t="s">
        <v>38</v>
      </c>
      <c r="B46" s="4">
        <v>0</v>
      </c>
      <c r="C46" s="4">
        <v>136014.6</v>
      </c>
      <c r="D46" s="4" t="e">
        <f t="shared" si="6"/>
        <v>#DIV/0!</v>
      </c>
      <c r="E46" s="4">
        <v>170018.2</v>
      </c>
      <c r="F46" s="4">
        <f t="shared" si="7"/>
        <v>24.999963239240486</v>
      </c>
      <c r="G46" s="4">
        <v>226691</v>
      </c>
      <c r="H46" s="4">
        <f t="shared" si="8"/>
        <v>33.333372544821657</v>
      </c>
      <c r="I46" s="17"/>
    </row>
    <row r="47" spans="1:9">
      <c r="A47" s="3" t="s">
        <v>39</v>
      </c>
      <c r="B47" s="4">
        <v>1195205</v>
      </c>
      <c r="C47" s="4">
        <v>312755.8</v>
      </c>
      <c r="D47" s="4">
        <f t="shared" si="6"/>
        <v>-73.832455520182734</v>
      </c>
      <c r="E47" s="4">
        <v>557998.80000000005</v>
      </c>
      <c r="F47" s="4">
        <f t="shared" si="7"/>
        <v>78.413573785042558</v>
      </c>
      <c r="G47" s="4">
        <v>354581.7</v>
      </c>
      <c r="H47" s="4">
        <f t="shared" si="8"/>
        <v>-36.454755816679182</v>
      </c>
      <c r="I47" s="17"/>
    </row>
    <row r="48" spans="1:9">
      <c r="A48" s="3" t="s">
        <v>40</v>
      </c>
      <c r="B48" s="4">
        <v>3126598</v>
      </c>
      <c r="C48" s="4">
        <v>3502232.6</v>
      </c>
      <c r="D48" s="4">
        <f t="shared" si="6"/>
        <v>12.014163637282437</v>
      </c>
      <c r="E48" s="4">
        <v>3642233.9</v>
      </c>
      <c r="F48" s="4">
        <f t="shared" si="7"/>
        <v>3.9974872028773802</v>
      </c>
      <c r="G48" s="4">
        <v>3753392.5</v>
      </c>
      <c r="H48" s="4">
        <f t="shared" si="8"/>
        <v>3.0519346931563121</v>
      </c>
      <c r="I48" s="17"/>
    </row>
    <row r="49" spans="1:9">
      <c r="A49" s="3" t="s">
        <v>41</v>
      </c>
      <c r="B49" s="4">
        <v>88625</v>
      </c>
      <c r="C49" s="4">
        <v>116177.3</v>
      </c>
      <c r="D49" s="4">
        <f t="shared" si="6"/>
        <v>31.088631875881532</v>
      </c>
      <c r="E49" s="4">
        <v>33301.800000000003</v>
      </c>
      <c r="F49" s="4">
        <f t="shared" si="7"/>
        <v>-71.335364137400333</v>
      </c>
      <c r="G49" s="4">
        <v>35267.199999999997</v>
      </c>
      <c r="H49" s="4">
        <f t="shared" si="8"/>
        <v>5.9017830868000942</v>
      </c>
      <c r="I49" s="17"/>
    </row>
    <row r="50" spans="1:9">
      <c r="A50" s="3" t="s">
        <v>42</v>
      </c>
      <c r="B50" s="4">
        <v>1500</v>
      </c>
      <c r="C50" s="4"/>
      <c r="D50" s="4">
        <f t="shared" si="6"/>
        <v>-100</v>
      </c>
      <c r="E50" s="4"/>
      <c r="F50" s="4"/>
      <c r="G50" s="4"/>
      <c r="H50" s="4"/>
      <c r="I50" s="18"/>
    </row>
  </sheetData>
  <mergeCells count="11">
    <mergeCell ref="A41:H41"/>
    <mergeCell ref="A23:H23"/>
    <mergeCell ref="H1:I1"/>
    <mergeCell ref="I42:I50"/>
    <mergeCell ref="A8:H8"/>
    <mergeCell ref="I5:I6"/>
    <mergeCell ref="A3:I3"/>
    <mergeCell ref="I31:I32"/>
    <mergeCell ref="C5:H5"/>
    <mergeCell ref="A5:A6"/>
    <mergeCell ref="A10:H10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7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2010-12-02T07:18:01Z</dcterms:modified>
</cp:coreProperties>
</file>