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activeTab="2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AA14" i="1" l="1"/>
  <c r="AY26" i="1" l="1"/>
  <c r="AX26" i="1"/>
  <c r="AW26" i="1"/>
  <c r="AV26" i="1"/>
  <c r="AU26" i="1"/>
  <c r="AT26" i="1"/>
  <c r="AS26" i="1"/>
  <c r="AR26" i="1"/>
  <c r="AQ26" i="1"/>
  <c r="AP26" i="1"/>
  <c r="AO26" i="1"/>
  <c r="AN26" i="1"/>
  <c r="AM26" i="1"/>
  <c r="AL26" i="1"/>
  <c r="AK26" i="1"/>
  <c r="AJ26" i="1"/>
  <c r="AI26" i="1"/>
  <c r="AH26" i="1"/>
  <c r="AG26" i="1"/>
  <c r="AE26" i="1"/>
  <c r="AD26" i="1"/>
  <c r="AC26" i="1"/>
  <c r="AB26" i="1"/>
  <c r="AA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AY25" i="1"/>
  <c r="AX25" i="1"/>
  <c r="AW25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D25" i="1"/>
  <c r="AC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AY24" i="1"/>
  <c r="AX24" i="1"/>
  <c r="AW24" i="1"/>
  <c r="AV24" i="1"/>
  <c r="AU24" i="1"/>
  <c r="AT24" i="1"/>
  <c r="AS24" i="1"/>
  <c r="AR24" i="1"/>
  <c r="AQ24" i="1"/>
  <c r="AP24" i="1"/>
  <c r="AO24" i="1"/>
  <c r="AN24" i="1"/>
  <c r="AM24" i="1"/>
  <c r="AL24" i="1"/>
  <c r="AK24" i="1"/>
  <c r="AJ24" i="1"/>
  <c r="AI24" i="1"/>
  <c r="AH24" i="1"/>
  <c r="AG24" i="1"/>
  <c r="AD24" i="1"/>
  <c r="AC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AY23" i="1"/>
  <c r="AX23" i="1"/>
  <c r="AW23" i="1"/>
  <c r="AV23" i="1"/>
  <c r="AU23" i="1"/>
  <c r="AT23" i="1"/>
  <c r="AS23" i="1"/>
  <c r="AR23" i="1"/>
  <c r="AQ23" i="1"/>
  <c r="AP23" i="1"/>
  <c r="AO23" i="1"/>
  <c r="AN23" i="1"/>
  <c r="AM23" i="1"/>
  <c r="AL23" i="1"/>
  <c r="AK23" i="1"/>
  <c r="AJ23" i="1"/>
  <c r="AI23" i="1"/>
  <c r="AH23" i="1"/>
  <c r="AG23" i="1"/>
  <c r="AE23" i="1"/>
  <c r="AD23" i="1"/>
  <c r="AC23" i="1"/>
  <c r="AB23" i="1"/>
  <c r="AA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AL22" i="1"/>
  <c r="AF22" i="1"/>
  <c r="Z22" i="1"/>
  <c r="Y22" i="1"/>
  <c r="V22" i="1"/>
  <c r="S22" i="1"/>
  <c r="P22" i="1"/>
  <c r="L22" i="1"/>
  <c r="I22" i="1"/>
  <c r="F22" i="1"/>
  <c r="C22" i="1"/>
  <c r="AL21" i="1"/>
  <c r="AF21" i="1"/>
  <c r="Z21" i="1"/>
  <c r="Y21" i="1"/>
  <c r="V21" i="1"/>
  <c r="S21" i="1"/>
  <c r="P21" i="1"/>
  <c r="L21" i="1"/>
  <c r="I21" i="1"/>
  <c r="F21" i="1"/>
  <c r="C21" i="1"/>
  <c r="AF20" i="1"/>
  <c r="Z20" i="1"/>
  <c r="Y20" i="1"/>
  <c r="V20" i="1"/>
  <c r="S20" i="1"/>
  <c r="P20" i="1"/>
  <c r="L20" i="1"/>
  <c r="I20" i="1"/>
  <c r="F20" i="1"/>
  <c r="C20" i="1"/>
  <c r="AF19" i="1"/>
  <c r="Y19" i="1"/>
  <c r="AL18" i="1"/>
  <c r="AF18" i="1"/>
  <c r="Z18" i="1"/>
  <c r="Y18" i="1"/>
  <c r="V18" i="1"/>
  <c r="S18" i="1"/>
  <c r="P18" i="1"/>
  <c r="L18" i="1"/>
  <c r="I18" i="1"/>
  <c r="F18" i="1"/>
  <c r="C18" i="1"/>
  <c r="AL17" i="1"/>
  <c r="AF17" i="1"/>
  <c r="Z17" i="1"/>
  <c r="Y17" i="1"/>
  <c r="V17" i="1"/>
  <c r="S17" i="1"/>
  <c r="P17" i="1"/>
  <c r="L17" i="1"/>
  <c r="I17" i="1"/>
  <c r="F17" i="1"/>
  <c r="C17" i="1"/>
  <c r="AL16" i="1"/>
  <c r="AF16" i="1"/>
  <c r="AE16" i="1"/>
  <c r="AB16" i="1"/>
  <c r="AA16" i="1"/>
  <c r="Z16" i="1"/>
  <c r="Y16" i="1"/>
  <c r="V16" i="1"/>
  <c r="S16" i="1"/>
  <c r="P16" i="1"/>
  <c r="L16" i="1"/>
  <c r="I16" i="1"/>
  <c r="F16" i="1"/>
  <c r="C16" i="1"/>
  <c r="AF15" i="1"/>
  <c r="Y15" i="1"/>
  <c r="AL14" i="1"/>
  <c r="AF14" i="1"/>
  <c r="Z14" i="1"/>
  <c r="Y14" i="1"/>
  <c r="V14" i="1"/>
  <c r="S14" i="1"/>
  <c r="P14" i="1"/>
  <c r="L14" i="1"/>
  <c r="I14" i="1"/>
  <c r="F14" i="1"/>
  <c r="C14" i="1"/>
  <c r="AL13" i="1"/>
  <c r="AF13" i="1"/>
  <c r="Z13" i="1"/>
  <c r="Y13" i="1"/>
  <c r="V13" i="1"/>
  <c r="S13" i="1"/>
  <c r="P13" i="1"/>
  <c r="L13" i="1"/>
  <c r="I13" i="1"/>
  <c r="F13" i="1"/>
  <c r="C13" i="1"/>
  <c r="AL12" i="1"/>
  <c r="AF12" i="1"/>
  <c r="Z12" i="1"/>
  <c r="Y12" i="1"/>
  <c r="V12" i="1"/>
  <c r="S12" i="1"/>
  <c r="P12" i="1"/>
  <c r="L12" i="1"/>
  <c r="I12" i="1"/>
  <c r="F12" i="1"/>
  <c r="C12" i="1"/>
  <c r="AL11" i="1"/>
  <c r="AF11" i="1"/>
  <c r="Z11" i="1"/>
  <c r="Y11" i="1"/>
  <c r="AL10" i="1"/>
  <c r="AF10" i="1"/>
  <c r="AF26" i="1" s="1"/>
  <c r="Z10" i="1"/>
  <c r="Z26" i="1" s="1"/>
  <c r="Y26" i="1" s="1"/>
  <c r="Y10" i="1"/>
  <c r="V10" i="1"/>
  <c r="S10" i="1"/>
  <c r="P10" i="1"/>
  <c r="L10" i="1"/>
  <c r="I10" i="1"/>
  <c r="F10" i="1"/>
  <c r="AL9" i="1"/>
  <c r="AF9" i="1"/>
  <c r="AF25" i="1" s="1"/>
  <c r="AE9" i="1"/>
  <c r="AE25" i="1" s="1"/>
  <c r="AB9" i="1"/>
  <c r="AB25" i="1" s="1"/>
  <c r="AA9" i="1"/>
  <c r="AA25" i="1" s="1"/>
  <c r="Z9" i="1"/>
  <c r="Z25" i="1" s="1"/>
  <c r="Y25" i="1" s="1"/>
  <c r="Y9" i="1"/>
  <c r="V9" i="1"/>
  <c r="S9" i="1"/>
  <c r="P9" i="1"/>
  <c r="L9" i="1"/>
  <c r="I9" i="1"/>
  <c r="F9" i="1"/>
  <c r="AL8" i="1"/>
  <c r="AF8" i="1"/>
  <c r="AF24" i="1" s="1"/>
  <c r="AE8" i="1"/>
  <c r="AE24" i="1" s="1"/>
  <c r="AB8" i="1"/>
  <c r="AB24" i="1" s="1"/>
  <c r="AA8" i="1"/>
  <c r="AA24" i="1" s="1"/>
  <c r="Z8" i="1"/>
  <c r="Z24" i="1" s="1"/>
  <c r="Y24" i="1" s="1"/>
  <c r="Y8" i="1"/>
  <c r="V8" i="1"/>
  <c r="S8" i="1"/>
  <c r="P8" i="1"/>
  <c r="L8" i="1"/>
  <c r="I8" i="1"/>
  <c r="F8" i="1"/>
  <c r="C8" i="1"/>
  <c r="AL7" i="1"/>
  <c r="AF7" i="1"/>
  <c r="AF23" i="1" s="1"/>
  <c r="Z7" i="1"/>
  <c r="Z23" i="1" s="1"/>
  <c r="Y23" i="1" s="1"/>
  <c r="Y7" i="1"/>
  <c r="I7" i="1"/>
  <c r="F7" i="1"/>
  <c r="C7" i="1"/>
</calcChain>
</file>

<file path=xl/sharedStrings.xml><?xml version="1.0" encoding="utf-8"?>
<sst xmlns="http://schemas.openxmlformats.org/spreadsheetml/2006/main" count="88" uniqueCount="41">
  <si>
    <t>Таблица 13 (здрав)</t>
  </si>
  <si>
    <t>Сеть, штаты и контингенты за 2013 год "Здравоохранение"</t>
  </si>
  <si>
    <t>Наименование Муниципального образования: городской округ город Сургут</t>
  </si>
  <si>
    <t xml:space="preserve">Наименование </t>
  </si>
  <si>
    <t>кол-во учреждений</t>
  </si>
  <si>
    <t>из них</t>
  </si>
  <si>
    <t>кол-во структурных подразделений</t>
  </si>
  <si>
    <t>кол-во коек  (круглосуточные без новорожденных)</t>
  </si>
  <si>
    <t>койко-дни (круглосуточные + реанимационные)</t>
  </si>
  <si>
    <t>койко-дни, проведенные матерями с больными детьми</t>
  </si>
  <si>
    <t xml:space="preserve">кол-во коек дневного стационара </t>
  </si>
  <si>
    <t xml:space="preserve">пациенто-дни дневного стационара </t>
  </si>
  <si>
    <t>врачебные посещения</t>
  </si>
  <si>
    <t>Штатные единицы</t>
  </si>
  <si>
    <t>Автономные учреждения</t>
  </si>
  <si>
    <t>функционирующие в системе ОМС</t>
  </si>
  <si>
    <t>состоящие на бюджете</t>
  </si>
  <si>
    <t>по подразделениям в системе ОМС</t>
  </si>
  <si>
    <t>по подразделениям на бюджете</t>
  </si>
  <si>
    <t>ВСЕГО (внебюджет+ОМС+бюджет)</t>
  </si>
  <si>
    <t>по подразделениям в системе ОМС, всего</t>
  </si>
  <si>
    <t>врачи</t>
  </si>
  <si>
    <t>средний</t>
  </si>
  <si>
    <t>младший</t>
  </si>
  <si>
    <t>руководители</t>
  </si>
  <si>
    <t>прочий</t>
  </si>
  <si>
    <t>по подразделениям на бюджете, всего</t>
  </si>
  <si>
    <t>по подразделениям на внебюджете, всего</t>
  </si>
  <si>
    <t>количество учреждений</t>
  </si>
  <si>
    <t>количество коек</t>
  </si>
  <si>
    <t>Штатные единицы всего</t>
  </si>
  <si>
    <t>0901 / 4709900</t>
  </si>
  <si>
    <t>н/г</t>
  </si>
  <si>
    <t>к/г</t>
  </si>
  <si>
    <t>с/г (учтено)</t>
  </si>
  <si>
    <t>с/г (выпол)</t>
  </si>
  <si>
    <t>0902 / 4719900</t>
  </si>
  <si>
    <t>0904 / 4779900</t>
  </si>
  <si>
    <t>0909 / 4699900</t>
  </si>
  <si>
    <t xml:space="preserve">ИТОГО    </t>
  </si>
  <si>
    <t xml:space="preserve">Михайлова Ирина Владимировна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</si>
</sst>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4"/>
      <name val="Times New Roman"/>
      <family val="1"/>
      <charset val="204"/>
    </font>
    <font>
      <b/>
      <sz val="16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i/>
      <sz val="8"/>
      <name val="Arial"/>
      <family val="2"/>
      <charset val="204"/>
    </font>
    <font>
      <sz val="9"/>
      <name val="Arial"/>
      <family val="2"/>
      <charset val="204"/>
    </font>
    <font>
      <b/>
      <sz val="10"/>
      <name val="Times New Roman Cyr"/>
      <charset val="204"/>
    </font>
    <font>
      <sz val="8"/>
      <name val="Times New Roman Cyr"/>
      <family val="1"/>
      <charset val="204"/>
    </font>
    <font>
      <b/>
      <sz val="10"/>
      <name val="Arial"/>
      <family val="2"/>
      <charset val="204"/>
    </font>
    <font>
      <sz val="10"/>
      <color rgb="FFFF0000"/>
      <name val="Arial"/>
      <family val="2"/>
      <charset val="204"/>
    </font>
    <font>
      <b/>
      <sz val="10"/>
      <name val="Times New Roman Cyr"/>
      <family val="1"/>
      <charset val="204"/>
    </font>
    <font>
      <b/>
      <sz val="8"/>
      <name val="Times New Roman Cyr"/>
      <family val="1"/>
      <charset val="204"/>
    </font>
    <font>
      <sz val="10"/>
      <color indexed="10"/>
      <name val="Arial"/>
      <family val="2"/>
      <charset val="204"/>
    </font>
    <font>
      <sz val="12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3" fillId="0" borderId="0" xfId="0" applyFont="1" applyAlignment="1">
      <alignment horizontal="right"/>
    </xf>
    <xf numFmtId="0" fontId="0" fillId="0" borderId="0" xfId="0" applyAlignment="1"/>
    <xf numFmtId="0" fontId="5" fillId="0" borderId="0" xfId="0" applyFont="1" applyFill="1"/>
    <xf numFmtId="0" fontId="6" fillId="0" borderId="0" xfId="0" applyFont="1" applyFill="1"/>
    <xf numFmtId="0" fontId="4" fillId="0" borderId="0" xfId="0" applyFont="1" applyFill="1"/>
    <xf numFmtId="0" fontId="0" fillId="2" borderId="0" xfId="0" applyFill="1"/>
    <xf numFmtId="0" fontId="2" fillId="0" borderId="5" xfId="0" applyFont="1" applyFill="1" applyBorder="1" applyAlignment="1">
      <alignment horizontal="center" vertical="center" textRotation="90" wrapText="1"/>
    </xf>
    <xf numFmtId="0" fontId="2" fillId="0" borderId="6" xfId="0" applyFont="1" applyFill="1" applyBorder="1" applyAlignment="1">
      <alignment horizontal="center" vertical="center" textRotation="90" wrapText="1"/>
    </xf>
    <xf numFmtId="0" fontId="7" fillId="0" borderId="4" xfId="0" applyFont="1" applyFill="1" applyBorder="1" applyAlignment="1">
      <alignment horizontal="center" vertical="center" textRotation="90" wrapText="1"/>
    </xf>
    <xf numFmtId="0" fontId="8" fillId="0" borderId="5" xfId="0" applyFont="1" applyFill="1" applyBorder="1" applyAlignment="1">
      <alignment horizontal="center" vertical="center" textRotation="90" wrapText="1"/>
    </xf>
    <xf numFmtId="0" fontId="9" fillId="0" borderId="4" xfId="0" applyFont="1" applyFill="1" applyBorder="1" applyAlignment="1">
      <alignment horizontal="center" vertical="center" textRotation="90" wrapText="1"/>
    </xf>
    <xf numFmtId="0" fontId="9" fillId="0" borderId="5" xfId="0" applyFont="1" applyFill="1" applyBorder="1" applyAlignment="1">
      <alignment horizontal="center" vertical="center" textRotation="90" wrapText="1"/>
    </xf>
    <xf numFmtId="0" fontId="11" fillId="3" borderId="5" xfId="0" applyFont="1" applyFill="1" applyBorder="1" applyAlignment="1">
      <alignment wrapText="1"/>
    </xf>
    <xf numFmtId="0" fontId="12" fillId="3" borderId="5" xfId="0" applyFont="1" applyFill="1" applyBorder="1" applyAlignment="1">
      <alignment horizontal="center" vertical="justify" wrapText="1"/>
    </xf>
    <xf numFmtId="0" fontId="1" fillId="3" borderId="5" xfId="0" applyFont="1" applyFill="1" applyBorder="1" applyAlignment="1">
      <alignment horizontal="center" vertical="justify" wrapText="1"/>
    </xf>
    <xf numFmtId="0" fontId="13" fillId="3" borderId="5" xfId="0" applyFont="1" applyFill="1" applyBorder="1" applyAlignment="1">
      <alignment horizontal="center" vertical="justify" wrapText="1"/>
    </xf>
    <xf numFmtId="0" fontId="13" fillId="3" borderId="6" xfId="0" applyFont="1" applyFill="1" applyBorder="1" applyAlignment="1">
      <alignment horizontal="center" vertical="justify" wrapText="1"/>
    </xf>
    <xf numFmtId="1" fontId="12" fillId="3" borderId="4" xfId="0" applyNumberFormat="1" applyFont="1" applyFill="1" applyBorder="1" applyAlignment="1">
      <alignment horizontal="center" vertical="justify" wrapText="1"/>
    </xf>
    <xf numFmtId="1" fontId="1" fillId="3" borderId="5" xfId="0" applyNumberFormat="1" applyFont="1" applyFill="1" applyBorder="1" applyAlignment="1">
      <alignment horizontal="center" vertical="justify" wrapText="1"/>
    </xf>
    <xf numFmtId="0" fontId="1" fillId="3" borderId="6" xfId="0" applyFont="1" applyFill="1" applyBorder="1" applyAlignment="1">
      <alignment horizontal="center" vertical="justify" wrapText="1"/>
    </xf>
    <xf numFmtId="0" fontId="13" fillId="3" borderId="4" xfId="0" applyFont="1" applyFill="1" applyBorder="1" applyAlignment="1">
      <alignment horizontal="center"/>
    </xf>
    <xf numFmtId="0" fontId="13" fillId="3" borderId="5" xfId="0" applyFont="1" applyFill="1" applyBorder="1" applyAlignment="1">
      <alignment horizontal="center"/>
    </xf>
    <xf numFmtId="0" fontId="1" fillId="3" borderId="0" xfId="0" applyFont="1" applyFill="1"/>
    <xf numFmtId="0" fontId="1" fillId="3" borderId="5" xfId="0" applyFont="1" applyFill="1" applyBorder="1" applyAlignment="1">
      <alignment horizontal="right" vertical="justify" wrapText="1"/>
    </xf>
    <xf numFmtId="0" fontId="1" fillId="3" borderId="6" xfId="0" applyFont="1" applyFill="1" applyBorder="1" applyAlignment="1">
      <alignment horizontal="right" vertical="justify" wrapText="1"/>
    </xf>
    <xf numFmtId="0" fontId="1" fillId="3" borderId="4" xfId="0" applyFont="1" applyFill="1" applyBorder="1" applyAlignment="1">
      <alignment horizontal="right" vertical="justify" wrapText="1"/>
    </xf>
    <xf numFmtId="0" fontId="1" fillId="3" borderId="4" xfId="0" applyFont="1" applyFill="1" applyBorder="1"/>
    <xf numFmtId="0" fontId="1" fillId="3" borderId="5" xfId="0" applyFont="1" applyFill="1" applyBorder="1"/>
    <xf numFmtId="1" fontId="1" fillId="3" borderId="6" xfId="0" applyNumberFormat="1" applyFont="1" applyFill="1" applyBorder="1" applyAlignment="1">
      <alignment horizontal="center" vertical="justify" wrapText="1"/>
    </xf>
    <xf numFmtId="0" fontId="15" fillId="0" borderId="5" xfId="0" applyFont="1" applyFill="1" applyBorder="1" applyAlignment="1">
      <alignment wrapText="1"/>
    </xf>
    <xf numFmtId="0" fontId="12" fillId="0" borderId="5" xfId="0" applyFont="1" applyFill="1" applyBorder="1" applyAlignment="1">
      <alignment horizontal="right" vertical="justify" wrapText="1"/>
    </xf>
    <xf numFmtId="0" fontId="12" fillId="0" borderId="6" xfId="0" applyFont="1" applyFill="1" applyBorder="1" applyAlignment="1">
      <alignment horizontal="right" vertical="justify" wrapText="1"/>
    </xf>
    <xf numFmtId="0" fontId="12" fillId="0" borderId="4" xfId="0" applyFont="1" applyFill="1" applyBorder="1" applyAlignment="1">
      <alignment horizontal="right" vertical="justify" wrapText="1"/>
    </xf>
    <xf numFmtId="0" fontId="12" fillId="0" borderId="0" xfId="0" applyFont="1" applyFill="1"/>
    <xf numFmtId="0" fontId="15" fillId="0" borderId="8" xfId="0" applyFont="1" applyFill="1" applyBorder="1" applyAlignment="1">
      <alignment wrapText="1"/>
    </xf>
    <xf numFmtId="0" fontId="12" fillId="0" borderId="8" xfId="0" applyFont="1" applyFill="1" applyBorder="1" applyAlignment="1">
      <alignment horizontal="right" vertical="justify" wrapText="1"/>
    </xf>
    <xf numFmtId="0" fontId="12" fillId="0" borderId="9" xfId="0" applyFont="1" applyFill="1" applyBorder="1" applyAlignment="1">
      <alignment horizontal="right" vertical="justify" wrapText="1"/>
    </xf>
    <xf numFmtId="0" fontId="12" fillId="0" borderId="7" xfId="0" applyFont="1" applyFill="1" applyBorder="1" applyAlignment="1">
      <alignment horizontal="right" vertical="justify" wrapText="1"/>
    </xf>
    <xf numFmtId="0" fontId="16" fillId="0" borderId="0" xfId="0" applyFont="1" applyFill="1"/>
    <xf numFmtId="0" fontId="17" fillId="2" borderId="0" xfId="0" applyFont="1" applyFill="1"/>
    <xf numFmtId="0" fontId="4" fillId="0" borderId="0" xfId="0" applyFont="1" applyFill="1" applyAlignment="1">
      <alignment horizont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textRotation="90" wrapText="1"/>
    </xf>
    <xf numFmtId="0" fontId="7" fillId="0" borderId="5" xfId="0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0" fillId="3" borderId="4" xfId="0" applyFont="1" applyFill="1" applyBorder="1" applyAlignment="1">
      <alignment horizontal="left" vertical="center" wrapText="1"/>
    </xf>
    <xf numFmtId="0" fontId="14" fillId="0" borderId="4" xfId="0" applyFont="1" applyFill="1" applyBorder="1" applyAlignment="1">
      <alignment horizontal="left" vertical="center" wrapText="1"/>
    </xf>
    <xf numFmtId="0" fontId="14" fillId="0" borderId="7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Y31"/>
  <sheetViews>
    <sheetView workbookViewId="0">
      <selection activeCell="S18" sqref="S18"/>
    </sheetView>
  </sheetViews>
  <sheetFormatPr defaultRowHeight="12.75" x14ac:dyDescent="0.2"/>
  <cols>
    <col min="1" max="1" width="8.28515625" style="1" customWidth="1"/>
    <col min="2" max="2" width="9.28515625" style="2" customWidth="1"/>
    <col min="3" max="8" width="5.7109375" style="1" customWidth="1"/>
    <col min="9" max="14" width="6.7109375" style="1" customWidth="1"/>
    <col min="15" max="18" width="6.28515625" style="1" customWidth="1"/>
    <col min="19" max="19" width="7.42578125" style="1" customWidth="1"/>
    <col min="20" max="20" width="8.140625" style="1" customWidth="1"/>
    <col min="21" max="21" width="6.28515625" style="1" customWidth="1"/>
    <col min="22" max="22" width="9.42578125" style="1" customWidth="1"/>
    <col min="23" max="23" width="8.85546875" style="1" customWidth="1"/>
    <col min="24" max="24" width="9.5703125" style="1" customWidth="1"/>
    <col min="25" max="43" width="6.28515625" style="1" customWidth="1"/>
    <col min="44" max="51" width="5.7109375" style="1" customWidth="1"/>
    <col min="52" max="256" width="9.140625" style="1"/>
    <col min="257" max="257" width="8.28515625" style="1" customWidth="1"/>
    <col min="258" max="258" width="9.28515625" style="1" customWidth="1"/>
    <col min="259" max="264" width="5.7109375" style="1" customWidth="1"/>
    <col min="265" max="270" width="6.7109375" style="1" customWidth="1"/>
    <col min="271" max="274" width="6.28515625" style="1" customWidth="1"/>
    <col min="275" max="275" width="7.42578125" style="1" customWidth="1"/>
    <col min="276" max="276" width="8.140625" style="1" customWidth="1"/>
    <col min="277" max="277" width="6.28515625" style="1" customWidth="1"/>
    <col min="278" max="278" width="9.42578125" style="1" customWidth="1"/>
    <col min="279" max="279" width="8.85546875" style="1" customWidth="1"/>
    <col min="280" max="280" width="9.5703125" style="1" customWidth="1"/>
    <col min="281" max="299" width="6.28515625" style="1" customWidth="1"/>
    <col min="300" max="307" width="5.7109375" style="1" customWidth="1"/>
    <col min="308" max="512" width="9.140625" style="1"/>
    <col min="513" max="513" width="8.28515625" style="1" customWidth="1"/>
    <col min="514" max="514" width="9.28515625" style="1" customWidth="1"/>
    <col min="515" max="520" width="5.7109375" style="1" customWidth="1"/>
    <col min="521" max="526" width="6.7109375" style="1" customWidth="1"/>
    <col min="527" max="530" width="6.28515625" style="1" customWidth="1"/>
    <col min="531" max="531" width="7.42578125" style="1" customWidth="1"/>
    <col min="532" max="532" width="8.140625" style="1" customWidth="1"/>
    <col min="533" max="533" width="6.28515625" style="1" customWidth="1"/>
    <col min="534" max="534" width="9.42578125" style="1" customWidth="1"/>
    <col min="535" max="535" width="8.85546875" style="1" customWidth="1"/>
    <col min="536" max="536" width="9.5703125" style="1" customWidth="1"/>
    <col min="537" max="555" width="6.28515625" style="1" customWidth="1"/>
    <col min="556" max="563" width="5.7109375" style="1" customWidth="1"/>
    <col min="564" max="768" width="9.140625" style="1"/>
    <col min="769" max="769" width="8.28515625" style="1" customWidth="1"/>
    <col min="770" max="770" width="9.28515625" style="1" customWidth="1"/>
    <col min="771" max="776" width="5.7109375" style="1" customWidth="1"/>
    <col min="777" max="782" width="6.7109375" style="1" customWidth="1"/>
    <col min="783" max="786" width="6.28515625" style="1" customWidth="1"/>
    <col min="787" max="787" width="7.42578125" style="1" customWidth="1"/>
    <col min="788" max="788" width="8.140625" style="1" customWidth="1"/>
    <col min="789" max="789" width="6.28515625" style="1" customWidth="1"/>
    <col min="790" max="790" width="9.42578125" style="1" customWidth="1"/>
    <col min="791" max="791" width="8.85546875" style="1" customWidth="1"/>
    <col min="792" max="792" width="9.5703125" style="1" customWidth="1"/>
    <col min="793" max="811" width="6.28515625" style="1" customWidth="1"/>
    <col min="812" max="819" width="5.7109375" style="1" customWidth="1"/>
    <col min="820" max="1024" width="9.140625" style="1"/>
    <col min="1025" max="1025" width="8.28515625" style="1" customWidth="1"/>
    <col min="1026" max="1026" width="9.28515625" style="1" customWidth="1"/>
    <col min="1027" max="1032" width="5.7109375" style="1" customWidth="1"/>
    <col min="1033" max="1038" width="6.7109375" style="1" customWidth="1"/>
    <col min="1039" max="1042" width="6.28515625" style="1" customWidth="1"/>
    <col min="1043" max="1043" width="7.42578125" style="1" customWidth="1"/>
    <col min="1044" max="1044" width="8.140625" style="1" customWidth="1"/>
    <col min="1045" max="1045" width="6.28515625" style="1" customWidth="1"/>
    <col min="1046" max="1046" width="9.42578125" style="1" customWidth="1"/>
    <col min="1047" max="1047" width="8.85546875" style="1" customWidth="1"/>
    <col min="1048" max="1048" width="9.5703125" style="1" customWidth="1"/>
    <col min="1049" max="1067" width="6.28515625" style="1" customWidth="1"/>
    <col min="1068" max="1075" width="5.7109375" style="1" customWidth="1"/>
    <col min="1076" max="1280" width="9.140625" style="1"/>
    <col min="1281" max="1281" width="8.28515625" style="1" customWidth="1"/>
    <col min="1282" max="1282" width="9.28515625" style="1" customWidth="1"/>
    <col min="1283" max="1288" width="5.7109375" style="1" customWidth="1"/>
    <col min="1289" max="1294" width="6.7109375" style="1" customWidth="1"/>
    <col min="1295" max="1298" width="6.28515625" style="1" customWidth="1"/>
    <col min="1299" max="1299" width="7.42578125" style="1" customWidth="1"/>
    <col min="1300" max="1300" width="8.140625" style="1" customWidth="1"/>
    <col min="1301" max="1301" width="6.28515625" style="1" customWidth="1"/>
    <col min="1302" max="1302" width="9.42578125" style="1" customWidth="1"/>
    <col min="1303" max="1303" width="8.85546875" style="1" customWidth="1"/>
    <col min="1304" max="1304" width="9.5703125" style="1" customWidth="1"/>
    <col min="1305" max="1323" width="6.28515625" style="1" customWidth="1"/>
    <col min="1324" max="1331" width="5.7109375" style="1" customWidth="1"/>
    <col min="1332" max="1536" width="9.140625" style="1"/>
    <col min="1537" max="1537" width="8.28515625" style="1" customWidth="1"/>
    <col min="1538" max="1538" width="9.28515625" style="1" customWidth="1"/>
    <col min="1539" max="1544" width="5.7109375" style="1" customWidth="1"/>
    <col min="1545" max="1550" width="6.7109375" style="1" customWidth="1"/>
    <col min="1551" max="1554" width="6.28515625" style="1" customWidth="1"/>
    <col min="1555" max="1555" width="7.42578125" style="1" customWidth="1"/>
    <col min="1556" max="1556" width="8.140625" style="1" customWidth="1"/>
    <col min="1557" max="1557" width="6.28515625" style="1" customWidth="1"/>
    <col min="1558" max="1558" width="9.42578125" style="1" customWidth="1"/>
    <col min="1559" max="1559" width="8.85546875" style="1" customWidth="1"/>
    <col min="1560" max="1560" width="9.5703125" style="1" customWidth="1"/>
    <col min="1561" max="1579" width="6.28515625" style="1" customWidth="1"/>
    <col min="1580" max="1587" width="5.7109375" style="1" customWidth="1"/>
    <col min="1588" max="1792" width="9.140625" style="1"/>
    <col min="1793" max="1793" width="8.28515625" style="1" customWidth="1"/>
    <col min="1794" max="1794" width="9.28515625" style="1" customWidth="1"/>
    <col min="1795" max="1800" width="5.7109375" style="1" customWidth="1"/>
    <col min="1801" max="1806" width="6.7109375" style="1" customWidth="1"/>
    <col min="1807" max="1810" width="6.28515625" style="1" customWidth="1"/>
    <col min="1811" max="1811" width="7.42578125" style="1" customWidth="1"/>
    <col min="1812" max="1812" width="8.140625" style="1" customWidth="1"/>
    <col min="1813" max="1813" width="6.28515625" style="1" customWidth="1"/>
    <col min="1814" max="1814" width="9.42578125" style="1" customWidth="1"/>
    <col min="1815" max="1815" width="8.85546875" style="1" customWidth="1"/>
    <col min="1816" max="1816" width="9.5703125" style="1" customWidth="1"/>
    <col min="1817" max="1835" width="6.28515625" style="1" customWidth="1"/>
    <col min="1836" max="1843" width="5.7109375" style="1" customWidth="1"/>
    <col min="1844" max="2048" width="9.140625" style="1"/>
    <col min="2049" max="2049" width="8.28515625" style="1" customWidth="1"/>
    <col min="2050" max="2050" width="9.28515625" style="1" customWidth="1"/>
    <col min="2051" max="2056" width="5.7109375" style="1" customWidth="1"/>
    <col min="2057" max="2062" width="6.7109375" style="1" customWidth="1"/>
    <col min="2063" max="2066" width="6.28515625" style="1" customWidth="1"/>
    <col min="2067" max="2067" width="7.42578125" style="1" customWidth="1"/>
    <col min="2068" max="2068" width="8.140625" style="1" customWidth="1"/>
    <col min="2069" max="2069" width="6.28515625" style="1" customWidth="1"/>
    <col min="2070" max="2070" width="9.42578125" style="1" customWidth="1"/>
    <col min="2071" max="2071" width="8.85546875" style="1" customWidth="1"/>
    <col min="2072" max="2072" width="9.5703125" style="1" customWidth="1"/>
    <col min="2073" max="2091" width="6.28515625" style="1" customWidth="1"/>
    <col min="2092" max="2099" width="5.7109375" style="1" customWidth="1"/>
    <col min="2100" max="2304" width="9.140625" style="1"/>
    <col min="2305" max="2305" width="8.28515625" style="1" customWidth="1"/>
    <col min="2306" max="2306" width="9.28515625" style="1" customWidth="1"/>
    <col min="2307" max="2312" width="5.7109375" style="1" customWidth="1"/>
    <col min="2313" max="2318" width="6.7109375" style="1" customWidth="1"/>
    <col min="2319" max="2322" width="6.28515625" style="1" customWidth="1"/>
    <col min="2323" max="2323" width="7.42578125" style="1" customWidth="1"/>
    <col min="2324" max="2324" width="8.140625" style="1" customWidth="1"/>
    <col min="2325" max="2325" width="6.28515625" style="1" customWidth="1"/>
    <col min="2326" max="2326" width="9.42578125" style="1" customWidth="1"/>
    <col min="2327" max="2327" width="8.85546875" style="1" customWidth="1"/>
    <col min="2328" max="2328" width="9.5703125" style="1" customWidth="1"/>
    <col min="2329" max="2347" width="6.28515625" style="1" customWidth="1"/>
    <col min="2348" max="2355" width="5.7109375" style="1" customWidth="1"/>
    <col min="2356" max="2560" width="9.140625" style="1"/>
    <col min="2561" max="2561" width="8.28515625" style="1" customWidth="1"/>
    <col min="2562" max="2562" width="9.28515625" style="1" customWidth="1"/>
    <col min="2563" max="2568" width="5.7109375" style="1" customWidth="1"/>
    <col min="2569" max="2574" width="6.7109375" style="1" customWidth="1"/>
    <col min="2575" max="2578" width="6.28515625" style="1" customWidth="1"/>
    <col min="2579" max="2579" width="7.42578125" style="1" customWidth="1"/>
    <col min="2580" max="2580" width="8.140625" style="1" customWidth="1"/>
    <col min="2581" max="2581" width="6.28515625" style="1" customWidth="1"/>
    <col min="2582" max="2582" width="9.42578125" style="1" customWidth="1"/>
    <col min="2583" max="2583" width="8.85546875" style="1" customWidth="1"/>
    <col min="2584" max="2584" width="9.5703125" style="1" customWidth="1"/>
    <col min="2585" max="2603" width="6.28515625" style="1" customWidth="1"/>
    <col min="2604" max="2611" width="5.7109375" style="1" customWidth="1"/>
    <col min="2612" max="2816" width="9.140625" style="1"/>
    <col min="2817" max="2817" width="8.28515625" style="1" customWidth="1"/>
    <col min="2818" max="2818" width="9.28515625" style="1" customWidth="1"/>
    <col min="2819" max="2824" width="5.7109375" style="1" customWidth="1"/>
    <col min="2825" max="2830" width="6.7109375" style="1" customWidth="1"/>
    <col min="2831" max="2834" width="6.28515625" style="1" customWidth="1"/>
    <col min="2835" max="2835" width="7.42578125" style="1" customWidth="1"/>
    <col min="2836" max="2836" width="8.140625" style="1" customWidth="1"/>
    <col min="2837" max="2837" width="6.28515625" style="1" customWidth="1"/>
    <col min="2838" max="2838" width="9.42578125" style="1" customWidth="1"/>
    <col min="2839" max="2839" width="8.85546875" style="1" customWidth="1"/>
    <col min="2840" max="2840" width="9.5703125" style="1" customWidth="1"/>
    <col min="2841" max="2859" width="6.28515625" style="1" customWidth="1"/>
    <col min="2860" max="2867" width="5.7109375" style="1" customWidth="1"/>
    <col min="2868" max="3072" width="9.140625" style="1"/>
    <col min="3073" max="3073" width="8.28515625" style="1" customWidth="1"/>
    <col min="3074" max="3074" width="9.28515625" style="1" customWidth="1"/>
    <col min="3075" max="3080" width="5.7109375" style="1" customWidth="1"/>
    <col min="3081" max="3086" width="6.7109375" style="1" customWidth="1"/>
    <col min="3087" max="3090" width="6.28515625" style="1" customWidth="1"/>
    <col min="3091" max="3091" width="7.42578125" style="1" customWidth="1"/>
    <col min="3092" max="3092" width="8.140625" style="1" customWidth="1"/>
    <col min="3093" max="3093" width="6.28515625" style="1" customWidth="1"/>
    <col min="3094" max="3094" width="9.42578125" style="1" customWidth="1"/>
    <col min="3095" max="3095" width="8.85546875" style="1" customWidth="1"/>
    <col min="3096" max="3096" width="9.5703125" style="1" customWidth="1"/>
    <col min="3097" max="3115" width="6.28515625" style="1" customWidth="1"/>
    <col min="3116" max="3123" width="5.7109375" style="1" customWidth="1"/>
    <col min="3124" max="3328" width="9.140625" style="1"/>
    <col min="3329" max="3329" width="8.28515625" style="1" customWidth="1"/>
    <col min="3330" max="3330" width="9.28515625" style="1" customWidth="1"/>
    <col min="3331" max="3336" width="5.7109375" style="1" customWidth="1"/>
    <col min="3337" max="3342" width="6.7109375" style="1" customWidth="1"/>
    <col min="3343" max="3346" width="6.28515625" style="1" customWidth="1"/>
    <col min="3347" max="3347" width="7.42578125" style="1" customWidth="1"/>
    <col min="3348" max="3348" width="8.140625" style="1" customWidth="1"/>
    <col min="3349" max="3349" width="6.28515625" style="1" customWidth="1"/>
    <col min="3350" max="3350" width="9.42578125" style="1" customWidth="1"/>
    <col min="3351" max="3351" width="8.85546875" style="1" customWidth="1"/>
    <col min="3352" max="3352" width="9.5703125" style="1" customWidth="1"/>
    <col min="3353" max="3371" width="6.28515625" style="1" customWidth="1"/>
    <col min="3372" max="3379" width="5.7109375" style="1" customWidth="1"/>
    <col min="3380" max="3584" width="9.140625" style="1"/>
    <col min="3585" max="3585" width="8.28515625" style="1" customWidth="1"/>
    <col min="3586" max="3586" width="9.28515625" style="1" customWidth="1"/>
    <col min="3587" max="3592" width="5.7109375" style="1" customWidth="1"/>
    <col min="3593" max="3598" width="6.7109375" style="1" customWidth="1"/>
    <col min="3599" max="3602" width="6.28515625" style="1" customWidth="1"/>
    <col min="3603" max="3603" width="7.42578125" style="1" customWidth="1"/>
    <col min="3604" max="3604" width="8.140625" style="1" customWidth="1"/>
    <col min="3605" max="3605" width="6.28515625" style="1" customWidth="1"/>
    <col min="3606" max="3606" width="9.42578125" style="1" customWidth="1"/>
    <col min="3607" max="3607" width="8.85546875" style="1" customWidth="1"/>
    <col min="3608" max="3608" width="9.5703125" style="1" customWidth="1"/>
    <col min="3609" max="3627" width="6.28515625" style="1" customWidth="1"/>
    <col min="3628" max="3635" width="5.7109375" style="1" customWidth="1"/>
    <col min="3636" max="3840" width="9.140625" style="1"/>
    <col min="3841" max="3841" width="8.28515625" style="1" customWidth="1"/>
    <col min="3842" max="3842" width="9.28515625" style="1" customWidth="1"/>
    <col min="3843" max="3848" width="5.7109375" style="1" customWidth="1"/>
    <col min="3849" max="3854" width="6.7109375" style="1" customWidth="1"/>
    <col min="3855" max="3858" width="6.28515625" style="1" customWidth="1"/>
    <col min="3859" max="3859" width="7.42578125" style="1" customWidth="1"/>
    <col min="3860" max="3860" width="8.140625" style="1" customWidth="1"/>
    <col min="3861" max="3861" width="6.28515625" style="1" customWidth="1"/>
    <col min="3862" max="3862" width="9.42578125" style="1" customWidth="1"/>
    <col min="3863" max="3863" width="8.85546875" style="1" customWidth="1"/>
    <col min="3864" max="3864" width="9.5703125" style="1" customWidth="1"/>
    <col min="3865" max="3883" width="6.28515625" style="1" customWidth="1"/>
    <col min="3884" max="3891" width="5.7109375" style="1" customWidth="1"/>
    <col min="3892" max="4096" width="9.140625" style="1"/>
    <col min="4097" max="4097" width="8.28515625" style="1" customWidth="1"/>
    <col min="4098" max="4098" width="9.28515625" style="1" customWidth="1"/>
    <col min="4099" max="4104" width="5.7109375" style="1" customWidth="1"/>
    <col min="4105" max="4110" width="6.7109375" style="1" customWidth="1"/>
    <col min="4111" max="4114" width="6.28515625" style="1" customWidth="1"/>
    <col min="4115" max="4115" width="7.42578125" style="1" customWidth="1"/>
    <col min="4116" max="4116" width="8.140625" style="1" customWidth="1"/>
    <col min="4117" max="4117" width="6.28515625" style="1" customWidth="1"/>
    <col min="4118" max="4118" width="9.42578125" style="1" customWidth="1"/>
    <col min="4119" max="4119" width="8.85546875" style="1" customWidth="1"/>
    <col min="4120" max="4120" width="9.5703125" style="1" customWidth="1"/>
    <col min="4121" max="4139" width="6.28515625" style="1" customWidth="1"/>
    <col min="4140" max="4147" width="5.7109375" style="1" customWidth="1"/>
    <col min="4148" max="4352" width="9.140625" style="1"/>
    <col min="4353" max="4353" width="8.28515625" style="1" customWidth="1"/>
    <col min="4354" max="4354" width="9.28515625" style="1" customWidth="1"/>
    <col min="4355" max="4360" width="5.7109375" style="1" customWidth="1"/>
    <col min="4361" max="4366" width="6.7109375" style="1" customWidth="1"/>
    <col min="4367" max="4370" width="6.28515625" style="1" customWidth="1"/>
    <col min="4371" max="4371" width="7.42578125" style="1" customWidth="1"/>
    <col min="4372" max="4372" width="8.140625" style="1" customWidth="1"/>
    <col min="4373" max="4373" width="6.28515625" style="1" customWidth="1"/>
    <col min="4374" max="4374" width="9.42578125" style="1" customWidth="1"/>
    <col min="4375" max="4375" width="8.85546875" style="1" customWidth="1"/>
    <col min="4376" max="4376" width="9.5703125" style="1" customWidth="1"/>
    <col min="4377" max="4395" width="6.28515625" style="1" customWidth="1"/>
    <col min="4396" max="4403" width="5.7109375" style="1" customWidth="1"/>
    <col min="4404" max="4608" width="9.140625" style="1"/>
    <col min="4609" max="4609" width="8.28515625" style="1" customWidth="1"/>
    <col min="4610" max="4610" width="9.28515625" style="1" customWidth="1"/>
    <col min="4611" max="4616" width="5.7109375" style="1" customWidth="1"/>
    <col min="4617" max="4622" width="6.7109375" style="1" customWidth="1"/>
    <col min="4623" max="4626" width="6.28515625" style="1" customWidth="1"/>
    <col min="4627" max="4627" width="7.42578125" style="1" customWidth="1"/>
    <col min="4628" max="4628" width="8.140625" style="1" customWidth="1"/>
    <col min="4629" max="4629" width="6.28515625" style="1" customWidth="1"/>
    <col min="4630" max="4630" width="9.42578125" style="1" customWidth="1"/>
    <col min="4631" max="4631" width="8.85546875" style="1" customWidth="1"/>
    <col min="4632" max="4632" width="9.5703125" style="1" customWidth="1"/>
    <col min="4633" max="4651" width="6.28515625" style="1" customWidth="1"/>
    <col min="4652" max="4659" width="5.7109375" style="1" customWidth="1"/>
    <col min="4660" max="4864" width="9.140625" style="1"/>
    <col min="4865" max="4865" width="8.28515625" style="1" customWidth="1"/>
    <col min="4866" max="4866" width="9.28515625" style="1" customWidth="1"/>
    <col min="4867" max="4872" width="5.7109375" style="1" customWidth="1"/>
    <col min="4873" max="4878" width="6.7109375" style="1" customWidth="1"/>
    <col min="4879" max="4882" width="6.28515625" style="1" customWidth="1"/>
    <col min="4883" max="4883" width="7.42578125" style="1" customWidth="1"/>
    <col min="4884" max="4884" width="8.140625" style="1" customWidth="1"/>
    <col min="4885" max="4885" width="6.28515625" style="1" customWidth="1"/>
    <col min="4886" max="4886" width="9.42578125" style="1" customWidth="1"/>
    <col min="4887" max="4887" width="8.85546875" style="1" customWidth="1"/>
    <col min="4888" max="4888" width="9.5703125" style="1" customWidth="1"/>
    <col min="4889" max="4907" width="6.28515625" style="1" customWidth="1"/>
    <col min="4908" max="4915" width="5.7109375" style="1" customWidth="1"/>
    <col min="4916" max="5120" width="9.140625" style="1"/>
    <col min="5121" max="5121" width="8.28515625" style="1" customWidth="1"/>
    <col min="5122" max="5122" width="9.28515625" style="1" customWidth="1"/>
    <col min="5123" max="5128" width="5.7109375" style="1" customWidth="1"/>
    <col min="5129" max="5134" width="6.7109375" style="1" customWidth="1"/>
    <col min="5135" max="5138" width="6.28515625" style="1" customWidth="1"/>
    <col min="5139" max="5139" width="7.42578125" style="1" customWidth="1"/>
    <col min="5140" max="5140" width="8.140625" style="1" customWidth="1"/>
    <col min="5141" max="5141" width="6.28515625" style="1" customWidth="1"/>
    <col min="5142" max="5142" width="9.42578125" style="1" customWidth="1"/>
    <col min="5143" max="5143" width="8.85546875" style="1" customWidth="1"/>
    <col min="5144" max="5144" width="9.5703125" style="1" customWidth="1"/>
    <col min="5145" max="5163" width="6.28515625" style="1" customWidth="1"/>
    <col min="5164" max="5171" width="5.7109375" style="1" customWidth="1"/>
    <col min="5172" max="5376" width="9.140625" style="1"/>
    <col min="5377" max="5377" width="8.28515625" style="1" customWidth="1"/>
    <col min="5378" max="5378" width="9.28515625" style="1" customWidth="1"/>
    <col min="5379" max="5384" width="5.7109375" style="1" customWidth="1"/>
    <col min="5385" max="5390" width="6.7109375" style="1" customWidth="1"/>
    <col min="5391" max="5394" width="6.28515625" style="1" customWidth="1"/>
    <col min="5395" max="5395" width="7.42578125" style="1" customWidth="1"/>
    <col min="5396" max="5396" width="8.140625" style="1" customWidth="1"/>
    <col min="5397" max="5397" width="6.28515625" style="1" customWidth="1"/>
    <col min="5398" max="5398" width="9.42578125" style="1" customWidth="1"/>
    <col min="5399" max="5399" width="8.85546875" style="1" customWidth="1"/>
    <col min="5400" max="5400" width="9.5703125" style="1" customWidth="1"/>
    <col min="5401" max="5419" width="6.28515625" style="1" customWidth="1"/>
    <col min="5420" max="5427" width="5.7109375" style="1" customWidth="1"/>
    <col min="5428" max="5632" width="9.140625" style="1"/>
    <col min="5633" max="5633" width="8.28515625" style="1" customWidth="1"/>
    <col min="5634" max="5634" width="9.28515625" style="1" customWidth="1"/>
    <col min="5635" max="5640" width="5.7109375" style="1" customWidth="1"/>
    <col min="5641" max="5646" width="6.7109375" style="1" customWidth="1"/>
    <col min="5647" max="5650" width="6.28515625" style="1" customWidth="1"/>
    <col min="5651" max="5651" width="7.42578125" style="1" customWidth="1"/>
    <col min="5652" max="5652" width="8.140625" style="1" customWidth="1"/>
    <col min="5653" max="5653" width="6.28515625" style="1" customWidth="1"/>
    <col min="5654" max="5654" width="9.42578125" style="1" customWidth="1"/>
    <col min="5655" max="5655" width="8.85546875" style="1" customWidth="1"/>
    <col min="5656" max="5656" width="9.5703125" style="1" customWidth="1"/>
    <col min="5657" max="5675" width="6.28515625" style="1" customWidth="1"/>
    <col min="5676" max="5683" width="5.7109375" style="1" customWidth="1"/>
    <col min="5684" max="5888" width="9.140625" style="1"/>
    <col min="5889" max="5889" width="8.28515625" style="1" customWidth="1"/>
    <col min="5890" max="5890" width="9.28515625" style="1" customWidth="1"/>
    <col min="5891" max="5896" width="5.7109375" style="1" customWidth="1"/>
    <col min="5897" max="5902" width="6.7109375" style="1" customWidth="1"/>
    <col min="5903" max="5906" width="6.28515625" style="1" customWidth="1"/>
    <col min="5907" max="5907" width="7.42578125" style="1" customWidth="1"/>
    <col min="5908" max="5908" width="8.140625" style="1" customWidth="1"/>
    <col min="5909" max="5909" width="6.28515625" style="1" customWidth="1"/>
    <col min="5910" max="5910" width="9.42578125" style="1" customWidth="1"/>
    <col min="5911" max="5911" width="8.85546875" style="1" customWidth="1"/>
    <col min="5912" max="5912" width="9.5703125" style="1" customWidth="1"/>
    <col min="5913" max="5931" width="6.28515625" style="1" customWidth="1"/>
    <col min="5932" max="5939" width="5.7109375" style="1" customWidth="1"/>
    <col min="5940" max="6144" width="9.140625" style="1"/>
    <col min="6145" max="6145" width="8.28515625" style="1" customWidth="1"/>
    <col min="6146" max="6146" width="9.28515625" style="1" customWidth="1"/>
    <col min="6147" max="6152" width="5.7109375" style="1" customWidth="1"/>
    <col min="6153" max="6158" width="6.7109375" style="1" customWidth="1"/>
    <col min="6159" max="6162" width="6.28515625" style="1" customWidth="1"/>
    <col min="6163" max="6163" width="7.42578125" style="1" customWidth="1"/>
    <col min="6164" max="6164" width="8.140625" style="1" customWidth="1"/>
    <col min="6165" max="6165" width="6.28515625" style="1" customWidth="1"/>
    <col min="6166" max="6166" width="9.42578125" style="1" customWidth="1"/>
    <col min="6167" max="6167" width="8.85546875" style="1" customWidth="1"/>
    <col min="6168" max="6168" width="9.5703125" style="1" customWidth="1"/>
    <col min="6169" max="6187" width="6.28515625" style="1" customWidth="1"/>
    <col min="6188" max="6195" width="5.7109375" style="1" customWidth="1"/>
    <col min="6196" max="6400" width="9.140625" style="1"/>
    <col min="6401" max="6401" width="8.28515625" style="1" customWidth="1"/>
    <col min="6402" max="6402" width="9.28515625" style="1" customWidth="1"/>
    <col min="6403" max="6408" width="5.7109375" style="1" customWidth="1"/>
    <col min="6409" max="6414" width="6.7109375" style="1" customWidth="1"/>
    <col min="6415" max="6418" width="6.28515625" style="1" customWidth="1"/>
    <col min="6419" max="6419" width="7.42578125" style="1" customWidth="1"/>
    <col min="6420" max="6420" width="8.140625" style="1" customWidth="1"/>
    <col min="6421" max="6421" width="6.28515625" style="1" customWidth="1"/>
    <col min="6422" max="6422" width="9.42578125" style="1" customWidth="1"/>
    <col min="6423" max="6423" width="8.85546875" style="1" customWidth="1"/>
    <col min="6424" max="6424" width="9.5703125" style="1" customWidth="1"/>
    <col min="6425" max="6443" width="6.28515625" style="1" customWidth="1"/>
    <col min="6444" max="6451" width="5.7109375" style="1" customWidth="1"/>
    <col min="6452" max="6656" width="9.140625" style="1"/>
    <col min="6657" max="6657" width="8.28515625" style="1" customWidth="1"/>
    <col min="6658" max="6658" width="9.28515625" style="1" customWidth="1"/>
    <col min="6659" max="6664" width="5.7109375" style="1" customWidth="1"/>
    <col min="6665" max="6670" width="6.7109375" style="1" customWidth="1"/>
    <col min="6671" max="6674" width="6.28515625" style="1" customWidth="1"/>
    <col min="6675" max="6675" width="7.42578125" style="1" customWidth="1"/>
    <col min="6676" max="6676" width="8.140625" style="1" customWidth="1"/>
    <col min="6677" max="6677" width="6.28515625" style="1" customWidth="1"/>
    <col min="6678" max="6678" width="9.42578125" style="1" customWidth="1"/>
    <col min="6679" max="6679" width="8.85546875" style="1" customWidth="1"/>
    <col min="6680" max="6680" width="9.5703125" style="1" customWidth="1"/>
    <col min="6681" max="6699" width="6.28515625" style="1" customWidth="1"/>
    <col min="6700" max="6707" width="5.7109375" style="1" customWidth="1"/>
    <col min="6708" max="6912" width="9.140625" style="1"/>
    <col min="6913" max="6913" width="8.28515625" style="1" customWidth="1"/>
    <col min="6914" max="6914" width="9.28515625" style="1" customWidth="1"/>
    <col min="6915" max="6920" width="5.7109375" style="1" customWidth="1"/>
    <col min="6921" max="6926" width="6.7109375" style="1" customWidth="1"/>
    <col min="6927" max="6930" width="6.28515625" style="1" customWidth="1"/>
    <col min="6931" max="6931" width="7.42578125" style="1" customWidth="1"/>
    <col min="6932" max="6932" width="8.140625" style="1" customWidth="1"/>
    <col min="6933" max="6933" width="6.28515625" style="1" customWidth="1"/>
    <col min="6934" max="6934" width="9.42578125" style="1" customWidth="1"/>
    <col min="6935" max="6935" width="8.85546875" style="1" customWidth="1"/>
    <col min="6936" max="6936" width="9.5703125" style="1" customWidth="1"/>
    <col min="6937" max="6955" width="6.28515625" style="1" customWidth="1"/>
    <col min="6956" max="6963" width="5.7109375" style="1" customWidth="1"/>
    <col min="6964" max="7168" width="9.140625" style="1"/>
    <col min="7169" max="7169" width="8.28515625" style="1" customWidth="1"/>
    <col min="7170" max="7170" width="9.28515625" style="1" customWidth="1"/>
    <col min="7171" max="7176" width="5.7109375" style="1" customWidth="1"/>
    <col min="7177" max="7182" width="6.7109375" style="1" customWidth="1"/>
    <col min="7183" max="7186" width="6.28515625" style="1" customWidth="1"/>
    <col min="7187" max="7187" width="7.42578125" style="1" customWidth="1"/>
    <col min="7188" max="7188" width="8.140625" style="1" customWidth="1"/>
    <col min="7189" max="7189" width="6.28515625" style="1" customWidth="1"/>
    <col min="7190" max="7190" width="9.42578125" style="1" customWidth="1"/>
    <col min="7191" max="7191" width="8.85546875" style="1" customWidth="1"/>
    <col min="7192" max="7192" width="9.5703125" style="1" customWidth="1"/>
    <col min="7193" max="7211" width="6.28515625" style="1" customWidth="1"/>
    <col min="7212" max="7219" width="5.7109375" style="1" customWidth="1"/>
    <col min="7220" max="7424" width="9.140625" style="1"/>
    <col min="7425" max="7425" width="8.28515625" style="1" customWidth="1"/>
    <col min="7426" max="7426" width="9.28515625" style="1" customWidth="1"/>
    <col min="7427" max="7432" width="5.7109375" style="1" customWidth="1"/>
    <col min="7433" max="7438" width="6.7109375" style="1" customWidth="1"/>
    <col min="7439" max="7442" width="6.28515625" style="1" customWidth="1"/>
    <col min="7443" max="7443" width="7.42578125" style="1" customWidth="1"/>
    <col min="7444" max="7444" width="8.140625" style="1" customWidth="1"/>
    <col min="7445" max="7445" width="6.28515625" style="1" customWidth="1"/>
    <col min="7446" max="7446" width="9.42578125" style="1" customWidth="1"/>
    <col min="7447" max="7447" width="8.85546875" style="1" customWidth="1"/>
    <col min="7448" max="7448" width="9.5703125" style="1" customWidth="1"/>
    <col min="7449" max="7467" width="6.28515625" style="1" customWidth="1"/>
    <col min="7468" max="7475" width="5.7109375" style="1" customWidth="1"/>
    <col min="7476" max="7680" width="9.140625" style="1"/>
    <col min="7681" max="7681" width="8.28515625" style="1" customWidth="1"/>
    <col min="7682" max="7682" width="9.28515625" style="1" customWidth="1"/>
    <col min="7683" max="7688" width="5.7109375" style="1" customWidth="1"/>
    <col min="7689" max="7694" width="6.7109375" style="1" customWidth="1"/>
    <col min="7695" max="7698" width="6.28515625" style="1" customWidth="1"/>
    <col min="7699" max="7699" width="7.42578125" style="1" customWidth="1"/>
    <col min="7700" max="7700" width="8.140625" style="1" customWidth="1"/>
    <col min="7701" max="7701" width="6.28515625" style="1" customWidth="1"/>
    <col min="7702" max="7702" width="9.42578125" style="1" customWidth="1"/>
    <col min="7703" max="7703" width="8.85546875" style="1" customWidth="1"/>
    <col min="7704" max="7704" width="9.5703125" style="1" customWidth="1"/>
    <col min="7705" max="7723" width="6.28515625" style="1" customWidth="1"/>
    <col min="7724" max="7731" width="5.7109375" style="1" customWidth="1"/>
    <col min="7732" max="7936" width="9.140625" style="1"/>
    <col min="7937" max="7937" width="8.28515625" style="1" customWidth="1"/>
    <col min="7938" max="7938" width="9.28515625" style="1" customWidth="1"/>
    <col min="7939" max="7944" width="5.7109375" style="1" customWidth="1"/>
    <col min="7945" max="7950" width="6.7109375" style="1" customWidth="1"/>
    <col min="7951" max="7954" width="6.28515625" style="1" customWidth="1"/>
    <col min="7955" max="7955" width="7.42578125" style="1" customWidth="1"/>
    <col min="7956" max="7956" width="8.140625" style="1" customWidth="1"/>
    <col min="7957" max="7957" width="6.28515625" style="1" customWidth="1"/>
    <col min="7958" max="7958" width="9.42578125" style="1" customWidth="1"/>
    <col min="7959" max="7959" width="8.85546875" style="1" customWidth="1"/>
    <col min="7960" max="7960" width="9.5703125" style="1" customWidth="1"/>
    <col min="7961" max="7979" width="6.28515625" style="1" customWidth="1"/>
    <col min="7980" max="7987" width="5.7109375" style="1" customWidth="1"/>
    <col min="7988" max="8192" width="9.140625" style="1"/>
    <col min="8193" max="8193" width="8.28515625" style="1" customWidth="1"/>
    <col min="8194" max="8194" width="9.28515625" style="1" customWidth="1"/>
    <col min="8195" max="8200" width="5.7109375" style="1" customWidth="1"/>
    <col min="8201" max="8206" width="6.7109375" style="1" customWidth="1"/>
    <col min="8207" max="8210" width="6.28515625" style="1" customWidth="1"/>
    <col min="8211" max="8211" width="7.42578125" style="1" customWidth="1"/>
    <col min="8212" max="8212" width="8.140625" style="1" customWidth="1"/>
    <col min="8213" max="8213" width="6.28515625" style="1" customWidth="1"/>
    <col min="8214" max="8214" width="9.42578125" style="1" customWidth="1"/>
    <col min="8215" max="8215" width="8.85546875" style="1" customWidth="1"/>
    <col min="8216" max="8216" width="9.5703125" style="1" customWidth="1"/>
    <col min="8217" max="8235" width="6.28515625" style="1" customWidth="1"/>
    <col min="8236" max="8243" width="5.7109375" style="1" customWidth="1"/>
    <col min="8244" max="8448" width="9.140625" style="1"/>
    <col min="8449" max="8449" width="8.28515625" style="1" customWidth="1"/>
    <col min="8450" max="8450" width="9.28515625" style="1" customWidth="1"/>
    <col min="8451" max="8456" width="5.7109375" style="1" customWidth="1"/>
    <col min="8457" max="8462" width="6.7109375" style="1" customWidth="1"/>
    <col min="8463" max="8466" width="6.28515625" style="1" customWidth="1"/>
    <col min="8467" max="8467" width="7.42578125" style="1" customWidth="1"/>
    <col min="8468" max="8468" width="8.140625" style="1" customWidth="1"/>
    <col min="8469" max="8469" width="6.28515625" style="1" customWidth="1"/>
    <col min="8470" max="8470" width="9.42578125" style="1" customWidth="1"/>
    <col min="8471" max="8471" width="8.85546875" style="1" customWidth="1"/>
    <col min="8472" max="8472" width="9.5703125" style="1" customWidth="1"/>
    <col min="8473" max="8491" width="6.28515625" style="1" customWidth="1"/>
    <col min="8492" max="8499" width="5.7109375" style="1" customWidth="1"/>
    <col min="8500" max="8704" width="9.140625" style="1"/>
    <col min="8705" max="8705" width="8.28515625" style="1" customWidth="1"/>
    <col min="8706" max="8706" width="9.28515625" style="1" customWidth="1"/>
    <col min="8707" max="8712" width="5.7109375" style="1" customWidth="1"/>
    <col min="8713" max="8718" width="6.7109375" style="1" customWidth="1"/>
    <col min="8719" max="8722" width="6.28515625" style="1" customWidth="1"/>
    <col min="8723" max="8723" width="7.42578125" style="1" customWidth="1"/>
    <col min="8724" max="8724" width="8.140625" style="1" customWidth="1"/>
    <col min="8725" max="8725" width="6.28515625" style="1" customWidth="1"/>
    <col min="8726" max="8726" width="9.42578125" style="1" customWidth="1"/>
    <col min="8727" max="8727" width="8.85546875" style="1" customWidth="1"/>
    <col min="8728" max="8728" width="9.5703125" style="1" customWidth="1"/>
    <col min="8729" max="8747" width="6.28515625" style="1" customWidth="1"/>
    <col min="8748" max="8755" width="5.7109375" style="1" customWidth="1"/>
    <col min="8756" max="8960" width="9.140625" style="1"/>
    <col min="8961" max="8961" width="8.28515625" style="1" customWidth="1"/>
    <col min="8962" max="8962" width="9.28515625" style="1" customWidth="1"/>
    <col min="8963" max="8968" width="5.7109375" style="1" customWidth="1"/>
    <col min="8969" max="8974" width="6.7109375" style="1" customWidth="1"/>
    <col min="8975" max="8978" width="6.28515625" style="1" customWidth="1"/>
    <col min="8979" max="8979" width="7.42578125" style="1" customWidth="1"/>
    <col min="8980" max="8980" width="8.140625" style="1" customWidth="1"/>
    <col min="8981" max="8981" width="6.28515625" style="1" customWidth="1"/>
    <col min="8982" max="8982" width="9.42578125" style="1" customWidth="1"/>
    <col min="8983" max="8983" width="8.85546875" style="1" customWidth="1"/>
    <col min="8984" max="8984" width="9.5703125" style="1" customWidth="1"/>
    <col min="8985" max="9003" width="6.28515625" style="1" customWidth="1"/>
    <col min="9004" max="9011" width="5.7109375" style="1" customWidth="1"/>
    <col min="9012" max="9216" width="9.140625" style="1"/>
    <col min="9217" max="9217" width="8.28515625" style="1" customWidth="1"/>
    <col min="9218" max="9218" width="9.28515625" style="1" customWidth="1"/>
    <col min="9219" max="9224" width="5.7109375" style="1" customWidth="1"/>
    <col min="9225" max="9230" width="6.7109375" style="1" customWidth="1"/>
    <col min="9231" max="9234" width="6.28515625" style="1" customWidth="1"/>
    <col min="9235" max="9235" width="7.42578125" style="1" customWidth="1"/>
    <col min="9236" max="9236" width="8.140625" style="1" customWidth="1"/>
    <col min="9237" max="9237" width="6.28515625" style="1" customWidth="1"/>
    <col min="9238" max="9238" width="9.42578125" style="1" customWidth="1"/>
    <col min="9239" max="9239" width="8.85546875" style="1" customWidth="1"/>
    <col min="9240" max="9240" width="9.5703125" style="1" customWidth="1"/>
    <col min="9241" max="9259" width="6.28515625" style="1" customWidth="1"/>
    <col min="9260" max="9267" width="5.7109375" style="1" customWidth="1"/>
    <col min="9268" max="9472" width="9.140625" style="1"/>
    <col min="9473" max="9473" width="8.28515625" style="1" customWidth="1"/>
    <col min="9474" max="9474" width="9.28515625" style="1" customWidth="1"/>
    <col min="9475" max="9480" width="5.7109375" style="1" customWidth="1"/>
    <col min="9481" max="9486" width="6.7109375" style="1" customWidth="1"/>
    <col min="9487" max="9490" width="6.28515625" style="1" customWidth="1"/>
    <col min="9491" max="9491" width="7.42578125" style="1" customWidth="1"/>
    <col min="9492" max="9492" width="8.140625" style="1" customWidth="1"/>
    <col min="9493" max="9493" width="6.28515625" style="1" customWidth="1"/>
    <col min="9494" max="9494" width="9.42578125" style="1" customWidth="1"/>
    <col min="9495" max="9495" width="8.85546875" style="1" customWidth="1"/>
    <col min="9496" max="9496" width="9.5703125" style="1" customWidth="1"/>
    <col min="9497" max="9515" width="6.28515625" style="1" customWidth="1"/>
    <col min="9516" max="9523" width="5.7109375" style="1" customWidth="1"/>
    <col min="9524" max="9728" width="9.140625" style="1"/>
    <col min="9729" max="9729" width="8.28515625" style="1" customWidth="1"/>
    <col min="9730" max="9730" width="9.28515625" style="1" customWidth="1"/>
    <col min="9731" max="9736" width="5.7109375" style="1" customWidth="1"/>
    <col min="9737" max="9742" width="6.7109375" style="1" customWidth="1"/>
    <col min="9743" max="9746" width="6.28515625" style="1" customWidth="1"/>
    <col min="9747" max="9747" width="7.42578125" style="1" customWidth="1"/>
    <col min="9748" max="9748" width="8.140625" style="1" customWidth="1"/>
    <col min="9749" max="9749" width="6.28515625" style="1" customWidth="1"/>
    <col min="9750" max="9750" width="9.42578125" style="1" customWidth="1"/>
    <col min="9751" max="9751" width="8.85546875" style="1" customWidth="1"/>
    <col min="9752" max="9752" width="9.5703125" style="1" customWidth="1"/>
    <col min="9753" max="9771" width="6.28515625" style="1" customWidth="1"/>
    <col min="9772" max="9779" width="5.7109375" style="1" customWidth="1"/>
    <col min="9780" max="9984" width="9.140625" style="1"/>
    <col min="9985" max="9985" width="8.28515625" style="1" customWidth="1"/>
    <col min="9986" max="9986" width="9.28515625" style="1" customWidth="1"/>
    <col min="9987" max="9992" width="5.7109375" style="1" customWidth="1"/>
    <col min="9993" max="9998" width="6.7109375" style="1" customWidth="1"/>
    <col min="9999" max="10002" width="6.28515625" style="1" customWidth="1"/>
    <col min="10003" max="10003" width="7.42578125" style="1" customWidth="1"/>
    <col min="10004" max="10004" width="8.140625" style="1" customWidth="1"/>
    <col min="10005" max="10005" width="6.28515625" style="1" customWidth="1"/>
    <col min="10006" max="10006" width="9.42578125" style="1" customWidth="1"/>
    <col min="10007" max="10007" width="8.85546875" style="1" customWidth="1"/>
    <col min="10008" max="10008" width="9.5703125" style="1" customWidth="1"/>
    <col min="10009" max="10027" width="6.28515625" style="1" customWidth="1"/>
    <col min="10028" max="10035" width="5.7109375" style="1" customWidth="1"/>
    <col min="10036" max="10240" width="9.140625" style="1"/>
    <col min="10241" max="10241" width="8.28515625" style="1" customWidth="1"/>
    <col min="10242" max="10242" width="9.28515625" style="1" customWidth="1"/>
    <col min="10243" max="10248" width="5.7109375" style="1" customWidth="1"/>
    <col min="10249" max="10254" width="6.7109375" style="1" customWidth="1"/>
    <col min="10255" max="10258" width="6.28515625" style="1" customWidth="1"/>
    <col min="10259" max="10259" width="7.42578125" style="1" customWidth="1"/>
    <col min="10260" max="10260" width="8.140625" style="1" customWidth="1"/>
    <col min="10261" max="10261" width="6.28515625" style="1" customWidth="1"/>
    <col min="10262" max="10262" width="9.42578125" style="1" customWidth="1"/>
    <col min="10263" max="10263" width="8.85546875" style="1" customWidth="1"/>
    <col min="10264" max="10264" width="9.5703125" style="1" customWidth="1"/>
    <col min="10265" max="10283" width="6.28515625" style="1" customWidth="1"/>
    <col min="10284" max="10291" width="5.7109375" style="1" customWidth="1"/>
    <col min="10292" max="10496" width="9.140625" style="1"/>
    <col min="10497" max="10497" width="8.28515625" style="1" customWidth="1"/>
    <col min="10498" max="10498" width="9.28515625" style="1" customWidth="1"/>
    <col min="10499" max="10504" width="5.7109375" style="1" customWidth="1"/>
    <col min="10505" max="10510" width="6.7109375" style="1" customWidth="1"/>
    <col min="10511" max="10514" width="6.28515625" style="1" customWidth="1"/>
    <col min="10515" max="10515" width="7.42578125" style="1" customWidth="1"/>
    <col min="10516" max="10516" width="8.140625" style="1" customWidth="1"/>
    <col min="10517" max="10517" width="6.28515625" style="1" customWidth="1"/>
    <col min="10518" max="10518" width="9.42578125" style="1" customWidth="1"/>
    <col min="10519" max="10519" width="8.85546875" style="1" customWidth="1"/>
    <col min="10520" max="10520" width="9.5703125" style="1" customWidth="1"/>
    <col min="10521" max="10539" width="6.28515625" style="1" customWidth="1"/>
    <col min="10540" max="10547" width="5.7109375" style="1" customWidth="1"/>
    <col min="10548" max="10752" width="9.140625" style="1"/>
    <col min="10753" max="10753" width="8.28515625" style="1" customWidth="1"/>
    <col min="10754" max="10754" width="9.28515625" style="1" customWidth="1"/>
    <col min="10755" max="10760" width="5.7109375" style="1" customWidth="1"/>
    <col min="10761" max="10766" width="6.7109375" style="1" customWidth="1"/>
    <col min="10767" max="10770" width="6.28515625" style="1" customWidth="1"/>
    <col min="10771" max="10771" width="7.42578125" style="1" customWidth="1"/>
    <col min="10772" max="10772" width="8.140625" style="1" customWidth="1"/>
    <col min="10773" max="10773" width="6.28515625" style="1" customWidth="1"/>
    <col min="10774" max="10774" width="9.42578125" style="1" customWidth="1"/>
    <col min="10775" max="10775" width="8.85546875" style="1" customWidth="1"/>
    <col min="10776" max="10776" width="9.5703125" style="1" customWidth="1"/>
    <col min="10777" max="10795" width="6.28515625" style="1" customWidth="1"/>
    <col min="10796" max="10803" width="5.7109375" style="1" customWidth="1"/>
    <col min="10804" max="11008" width="9.140625" style="1"/>
    <col min="11009" max="11009" width="8.28515625" style="1" customWidth="1"/>
    <col min="11010" max="11010" width="9.28515625" style="1" customWidth="1"/>
    <col min="11011" max="11016" width="5.7109375" style="1" customWidth="1"/>
    <col min="11017" max="11022" width="6.7109375" style="1" customWidth="1"/>
    <col min="11023" max="11026" width="6.28515625" style="1" customWidth="1"/>
    <col min="11027" max="11027" width="7.42578125" style="1" customWidth="1"/>
    <col min="11028" max="11028" width="8.140625" style="1" customWidth="1"/>
    <col min="11029" max="11029" width="6.28515625" style="1" customWidth="1"/>
    <col min="11030" max="11030" width="9.42578125" style="1" customWidth="1"/>
    <col min="11031" max="11031" width="8.85546875" style="1" customWidth="1"/>
    <col min="11032" max="11032" width="9.5703125" style="1" customWidth="1"/>
    <col min="11033" max="11051" width="6.28515625" style="1" customWidth="1"/>
    <col min="11052" max="11059" width="5.7109375" style="1" customWidth="1"/>
    <col min="11060" max="11264" width="9.140625" style="1"/>
    <col min="11265" max="11265" width="8.28515625" style="1" customWidth="1"/>
    <col min="11266" max="11266" width="9.28515625" style="1" customWidth="1"/>
    <col min="11267" max="11272" width="5.7109375" style="1" customWidth="1"/>
    <col min="11273" max="11278" width="6.7109375" style="1" customWidth="1"/>
    <col min="11279" max="11282" width="6.28515625" style="1" customWidth="1"/>
    <col min="11283" max="11283" width="7.42578125" style="1" customWidth="1"/>
    <col min="11284" max="11284" width="8.140625" style="1" customWidth="1"/>
    <col min="11285" max="11285" width="6.28515625" style="1" customWidth="1"/>
    <col min="11286" max="11286" width="9.42578125" style="1" customWidth="1"/>
    <col min="11287" max="11287" width="8.85546875" style="1" customWidth="1"/>
    <col min="11288" max="11288" width="9.5703125" style="1" customWidth="1"/>
    <col min="11289" max="11307" width="6.28515625" style="1" customWidth="1"/>
    <col min="11308" max="11315" width="5.7109375" style="1" customWidth="1"/>
    <col min="11316" max="11520" width="9.140625" style="1"/>
    <col min="11521" max="11521" width="8.28515625" style="1" customWidth="1"/>
    <col min="11522" max="11522" width="9.28515625" style="1" customWidth="1"/>
    <col min="11523" max="11528" width="5.7109375" style="1" customWidth="1"/>
    <col min="11529" max="11534" width="6.7109375" style="1" customWidth="1"/>
    <col min="11535" max="11538" width="6.28515625" style="1" customWidth="1"/>
    <col min="11539" max="11539" width="7.42578125" style="1" customWidth="1"/>
    <col min="11540" max="11540" width="8.140625" style="1" customWidth="1"/>
    <col min="11541" max="11541" width="6.28515625" style="1" customWidth="1"/>
    <col min="11542" max="11542" width="9.42578125" style="1" customWidth="1"/>
    <col min="11543" max="11543" width="8.85546875" style="1" customWidth="1"/>
    <col min="11544" max="11544" width="9.5703125" style="1" customWidth="1"/>
    <col min="11545" max="11563" width="6.28515625" style="1" customWidth="1"/>
    <col min="11564" max="11571" width="5.7109375" style="1" customWidth="1"/>
    <col min="11572" max="11776" width="9.140625" style="1"/>
    <col min="11777" max="11777" width="8.28515625" style="1" customWidth="1"/>
    <col min="11778" max="11778" width="9.28515625" style="1" customWidth="1"/>
    <col min="11779" max="11784" width="5.7109375" style="1" customWidth="1"/>
    <col min="11785" max="11790" width="6.7109375" style="1" customWidth="1"/>
    <col min="11791" max="11794" width="6.28515625" style="1" customWidth="1"/>
    <col min="11795" max="11795" width="7.42578125" style="1" customWidth="1"/>
    <col min="11796" max="11796" width="8.140625" style="1" customWidth="1"/>
    <col min="11797" max="11797" width="6.28515625" style="1" customWidth="1"/>
    <col min="11798" max="11798" width="9.42578125" style="1" customWidth="1"/>
    <col min="11799" max="11799" width="8.85546875" style="1" customWidth="1"/>
    <col min="11800" max="11800" width="9.5703125" style="1" customWidth="1"/>
    <col min="11801" max="11819" width="6.28515625" style="1" customWidth="1"/>
    <col min="11820" max="11827" width="5.7109375" style="1" customWidth="1"/>
    <col min="11828" max="12032" width="9.140625" style="1"/>
    <col min="12033" max="12033" width="8.28515625" style="1" customWidth="1"/>
    <col min="12034" max="12034" width="9.28515625" style="1" customWidth="1"/>
    <col min="12035" max="12040" width="5.7109375" style="1" customWidth="1"/>
    <col min="12041" max="12046" width="6.7109375" style="1" customWidth="1"/>
    <col min="12047" max="12050" width="6.28515625" style="1" customWidth="1"/>
    <col min="12051" max="12051" width="7.42578125" style="1" customWidth="1"/>
    <col min="12052" max="12052" width="8.140625" style="1" customWidth="1"/>
    <col min="12053" max="12053" width="6.28515625" style="1" customWidth="1"/>
    <col min="12054" max="12054" width="9.42578125" style="1" customWidth="1"/>
    <col min="12055" max="12055" width="8.85546875" style="1" customWidth="1"/>
    <col min="12056" max="12056" width="9.5703125" style="1" customWidth="1"/>
    <col min="12057" max="12075" width="6.28515625" style="1" customWidth="1"/>
    <col min="12076" max="12083" width="5.7109375" style="1" customWidth="1"/>
    <col min="12084" max="12288" width="9.140625" style="1"/>
    <col min="12289" max="12289" width="8.28515625" style="1" customWidth="1"/>
    <col min="12290" max="12290" width="9.28515625" style="1" customWidth="1"/>
    <col min="12291" max="12296" width="5.7109375" style="1" customWidth="1"/>
    <col min="12297" max="12302" width="6.7109375" style="1" customWidth="1"/>
    <col min="12303" max="12306" width="6.28515625" style="1" customWidth="1"/>
    <col min="12307" max="12307" width="7.42578125" style="1" customWidth="1"/>
    <col min="12308" max="12308" width="8.140625" style="1" customWidth="1"/>
    <col min="12309" max="12309" width="6.28515625" style="1" customWidth="1"/>
    <col min="12310" max="12310" width="9.42578125" style="1" customWidth="1"/>
    <col min="12311" max="12311" width="8.85546875" style="1" customWidth="1"/>
    <col min="12312" max="12312" width="9.5703125" style="1" customWidth="1"/>
    <col min="12313" max="12331" width="6.28515625" style="1" customWidth="1"/>
    <col min="12332" max="12339" width="5.7109375" style="1" customWidth="1"/>
    <col min="12340" max="12544" width="9.140625" style="1"/>
    <col min="12545" max="12545" width="8.28515625" style="1" customWidth="1"/>
    <col min="12546" max="12546" width="9.28515625" style="1" customWidth="1"/>
    <col min="12547" max="12552" width="5.7109375" style="1" customWidth="1"/>
    <col min="12553" max="12558" width="6.7109375" style="1" customWidth="1"/>
    <col min="12559" max="12562" width="6.28515625" style="1" customWidth="1"/>
    <col min="12563" max="12563" width="7.42578125" style="1" customWidth="1"/>
    <col min="12564" max="12564" width="8.140625" style="1" customWidth="1"/>
    <col min="12565" max="12565" width="6.28515625" style="1" customWidth="1"/>
    <col min="12566" max="12566" width="9.42578125" style="1" customWidth="1"/>
    <col min="12567" max="12567" width="8.85546875" style="1" customWidth="1"/>
    <col min="12568" max="12568" width="9.5703125" style="1" customWidth="1"/>
    <col min="12569" max="12587" width="6.28515625" style="1" customWidth="1"/>
    <col min="12588" max="12595" width="5.7109375" style="1" customWidth="1"/>
    <col min="12596" max="12800" width="9.140625" style="1"/>
    <col min="12801" max="12801" width="8.28515625" style="1" customWidth="1"/>
    <col min="12802" max="12802" width="9.28515625" style="1" customWidth="1"/>
    <col min="12803" max="12808" width="5.7109375" style="1" customWidth="1"/>
    <col min="12809" max="12814" width="6.7109375" style="1" customWidth="1"/>
    <col min="12815" max="12818" width="6.28515625" style="1" customWidth="1"/>
    <col min="12819" max="12819" width="7.42578125" style="1" customWidth="1"/>
    <col min="12820" max="12820" width="8.140625" style="1" customWidth="1"/>
    <col min="12821" max="12821" width="6.28515625" style="1" customWidth="1"/>
    <col min="12822" max="12822" width="9.42578125" style="1" customWidth="1"/>
    <col min="12823" max="12823" width="8.85546875" style="1" customWidth="1"/>
    <col min="12824" max="12824" width="9.5703125" style="1" customWidth="1"/>
    <col min="12825" max="12843" width="6.28515625" style="1" customWidth="1"/>
    <col min="12844" max="12851" width="5.7109375" style="1" customWidth="1"/>
    <col min="12852" max="13056" width="9.140625" style="1"/>
    <col min="13057" max="13057" width="8.28515625" style="1" customWidth="1"/>
    <col min="13058" max="13058" width="9.28515625" style="1" customWidth="1"/>
    <col min="13059" max="13064" width="5.7109375" style="1" customWidth="1"/>
    <col min="13065" max="13070" width="6.7109375" style="1" customWidth="1"/>
    <col min="13071" max="13074" width="6.28515625" style="1" customWidth="1"/>
    <col min="13075" max="13075" width="7.42578125" style="1" customWidth="1"/>
    <col min="13076" max="13076" width="8.140625" style="1" customWidth="1"/>
    <col min="13077" max="13077" width="6.28515625" style="1" customWidth="1"/>
    <col min="13078" max="13078" width="9.42578125" style="1" customWidth="1"/>
    <col min="13079" max="13079" width="8.85546875" style="1" customWidth="1"/>
    <col min="13080" max="13080" width="9.5703125" style="1" customWidth="1"/>
    <col min="13081" max="13099" width="6.28515625" style="1" customWidth="1"/>
    <col min="13100" max="13107" width="5.7109375" style="1" customWidth="1"/>
    <col min="13108" max="13312" width="9.140625" style="1"/>
    <col min="13313" max="13313" width="8.28515625" style="1" customWidth="1"/>
    <col min="13314" max="13314" width="9.28515625" style="1" customWidth="1"/>
    <col min="13315" max="13320" width="5.7109375" style="1" customWidth="1"/>
    <col min="13321" max="13326" width="6.7109375" style="1" customWidth="1"/>
    <col min="13327" max="13330" width="6.28515625" style="1" customWidth="1"/>
    <col min="13331" max="13331" width="7.42578125" style="1" customWidth="1"/>
    <col min="13332" max="13332" width="8.140625" style="1" customWidth="1"/>
    <col min="13333" max="13333" width="6.28515625" style="1" customWidth="1"/>
    <col min="13334" max="13334" width="9.42578125" style="1" customWidth="1"/>
    <col min="13335" max="13335" width="8.85546875" style="1" customWidth="1"/>
    <col min="13336" max="13336" width="9.5703125" style="1" customWidth="1"/>
    <col min="13337" max="13355" width="6.28515625" style="1" customWidth="1"/>
    <col min="13356" max="13363" width="5.7109375" style="1" customWidth="1"/>
    <col min="13364" max="13568" width="9.140625" style="1"/>
    <col min="13569" max="13569" width="8.28515625" style="1" customWidth="1"/>
    <col min="13570" max="13570" width="9.28515625" style="1" customWidth="1"/>
    <col min="13571" max="13576" width="5.7109375" style="1" customWidth="1"/>
    <col min="13577" max="13582" width="6.7109375" style="1" customWidth="1"/>
    <col min="13583" max="13586" width="6.28515625" style="1" customWidth="1"/>
    <col min="13587" max="13587" width="7.42578125" style="1" customWidth="1"/>
    <col min="13588" max="13588" width="8.140625" style="1" customWidth="1"/>
    <col min="13589" max="13589" width="6.28515625" style="1" customWidth="1"/>
    <col min="13590" max="13590" width="9.42578125" style="1" customWidth="1"/>
    <col min="13591" max="13591" width="8.85546875" style="1" customWidth="1"/>
    <col min="13592" max="13592" width="9.5703125" style="1" customWidth="1"/>
    <col min="13593" max="13611" width="6.28515625" style="1" customWidth="1"/>
    <col min="13612" max="13619" width="5.7109375" style="1" customWidth="1"/>
    <col min="13620" max="13824" width="9.140625" style="1"/>
    <col min="13825" max="13825" width="8.28515625" style="1" customWidth="1"/>
    <col min="13826" max="13826" width="9.28515625" style="1" customWidth="1"/>
    <col min="13827" max="13832" width="5.7109375" style="1" customWidth="1"/>
    <col min="13833" max="13838" width="6.7109375" style="1" customWidth="1"/>
    <col min="13839" max="13842" width="6.28515625" style="1" customWidth="1"/>
    <col min="13843" max="13843" width="7.42578125" style="1" customWidth="1"/>
    <col min="13844" max="13844" width="8.140625" style="1" customWidth="1"/>
    <col min="13845" max="13845" width="6.28515625" style="1" customWidth="1"/>
    <col min="13846" max="13846" width="9.42578125" style="1" customWidth="1"/>
    <col min="13847" max="13847" width="8.85546875" style="1" customWidth="1"/>
    <col min="13848" max="13848" width="9.5703125" style="1" customWidth="1"/>
    <col min="13849" max="13867" width="6.28515625" style="1" customWidth="1"/>
    <col min="13868" max="13875" width="5.7109375" style="1" customWidth="1"/>
    <col min="13876" max="14080" width="9.140625" style="1"/>
    <col min="14081" max="14081" width="8.28515625" style="1" customWidth="1"/>
    <col min="14082" max="14082" width="9.28515625" style="1" customWidth="1"/>
    <col min="14083" max="14088" width="5.7109375" style="1" customWidth="1"/>
    <col min="14089" max="14094" width="6.7109375" style="1" customWidth="1"/>
    <col min="14095" max="14098" width="6.28515625" style="1" customWidth="1"/>
    <col min="14099" max="14099" width="7.42578125" style="1" customWidth="1"/>
    <col min="14100" max="14100" width="8.140625" style="1" customWidth="1"/>
    <col min="14101" max="14101" width="6.28515625" style="1" customWidth="1"/>
    <col min="14102" max="14102" width="9.42578125" style="1" customWidth="1"/>
    <col min="14103" max="14103" width="8.85546875" style="1" customWidth="1"/>
    <col min="14104" max="14104" width="9.5703125" style="1" customWidth="1"/>
    <col min="14105" max="14123" width="6.28515625" style="1" customWidth="1"/>
    <col min="14124" max="14131" width="5.7109375" style="1" customWidth="1"/>
    <col min="14132" max="14336" width="9.140625" style="1"/>
    <col min="14337" max="14337" width="8.28515625" style="1" customWidth="1"/>
    <col min="14338" max="14338" width="9.28515625" style="1" customWidth="1"/>
    <col min="14339" max="14344" width="5.7109375" style="1" customWidth="1"/>
    <col min="14345" max="14350" width="6.7109375" style="1" customWidth="1"/>
    <col min="14351" max="14354" width="6.28515625" style="1" customWidth="1"/>
    <col min="14355" max="14355" width="7.42578125" style="1" customWidth="1"/>
    <col min="14356" max="14356" width="8.140625" style="1" customWidth="1"/>
    <col min="14357" max="14357" width="6.28515625" style="1" customWidth="1"/>
    <col min="14358" max="14358" width="9.42578125" style="1" customWidth="1"/>
    <col min="14359" max="14359" width="8.85546875" style="1" customWidth="1"/>
    <col min="14360" max="14360" width="9.5703125" style="1" customWidth="1"/>
    <col min="14361" max="14379" width="6.28515625" style="1" customWidth="1"/>
    <col min="14380" max="14387" width="5.7109375" style="1" customWidth="1"/>
    <col min="14388" max="14592" width="9.140625" style="1"/>
    <col min="14593" max="14593" width="8.28515625" style="1" customWidth="1"/>
    <col min="14594" max="14594" width="9.28515625" style="1" customWidth="1"/>
    <col min="14595" max="14600" width="5.7109375" style="1" customWidth="1"/>
    <col min="14601" max="14606" width="6.7109375" style="1" customWidth="1"/>
    <col min="14607" max="14610" width="6.28515625" style="1" customWidth="1"/>
    <col min="14611" max="14611" width="7.42578125" style="1" customWidth="1"/>
    <col min="14612" max="14612" width="8.140625" style="1" customWidth="1"/>
    <col min="14613" max="14613" width="6.28515625" style="1" customWidth="1"/>
    <col min="14614" max="14614" width="9.42578125" style="1" customWidth="1"/>
    <col min="14615" max="14615" width="8.85546875" style="1" customWidth="1"/>
    <col min="14616" max="14616" width="9.5703125" style="1" customWidth="1"/>
    <col min="14617" max="14635" width="6.28515625" style="1" customWidth="1"/>
    <col min="14636" max="14643" width="5.7109375" style="1" customWidth="1"/>
    <col min="14644" max="14848" width="9.140625" style="1"/>
    <col min="14849" max="14849" width="8.28515625" style="1" customWidth="1"/>
    <col min="14850" max="14850" width="9.28515625" style="1" customWidth="1"/>
    <col min="14851" max="14856" width="5.7109375" style="1" customWidth="1"/>
    <col min="14857" max="14862" width="6.7109375" style="1" customWidth="1"/>
    <col min="14863" max="14866" width="6.28515625" style="1" customWidth="1"/>
    <col min="14867" max="14867" width="7.42578125" style="1" customWidth="1"/>
    <col min="14868" max="14868" width="8.140625" style="1" customWidth="1"/>
    <col min="14869" max="14869" width="6.28515625" style="1" customWidth="1"/>
    <col min="14870" max="14870" width="9.42578125" style="1" customWidth="1"/>
    <col min="14871" max="14871" width="8.85546875" style="1" customWidth="1"/>
    <col min="14872" max="14872" width="9.5703125" style="1" customWidth="1"/>
    <col min="14873" max="14891" width="6.28515625" style="1" customWidth="1"/>
    <col min="14892" max="14899" width="5.7109375" style="1" customWidth="1"/>
    <col min="14900" max="15104" width="9.140625" style="1"/>
    <col min="15105" max="15105" width="8.28515625" style="1" customWidth="1"/>
    <col min="15106" max="15106" width="9.28515625" style="1" customWidth="1"/>
    <col min="15107" max="15112" width="5.7109375" style="1" customWidth="1"/>
    <col min="15113" max="15118" width="6.7109375" style="1" customWidth="1"/>
    <col min="15119" max="15122" width="6.28515625" style="1" customWidth="1"/>
    <col min="15123" max="15123" width="7.42578125" style="1" customWidth="1"/>
    <col min="15124" max="15124" width="8.140625" style="1" customWidth="1"/>
    <col min="15125" max="15125" width="6.28515625" style="1" customWidth="1"/>
    <col min="15126" max="15126" width="9.42578125" style="1" customWidth="1"/>
    <col min="15127" max="15127" width="8.85546875" style="1" customWidth="1"/>
    <col min="15128" max="15128" width="9.5703125" style="1" customWidth="1"/>
    <col min="15129" max="15147" width="6.28515625" style="1" customWidth="1"/>
    <col min="15148" max="15155" width="5.7109375" style="1" customWidth="1"/>
    <col min="15156" max="15360" width="9.140625" style="1"/>
    <col min="15361" max="15361" width="8.28515625" style="1" customWidth="1"/>
    <col min="15362" max="15362" width="9.28515625" style="1" customWidth="1"/>
    <col min="15363" max="15368" width="5.7109375" style="1" customWidth="1"/>
    <col min="15369" max="15374" width="6.7109375" style="1" customWidth="1"/>
    <col min="15375" max="15378" width="6.28515625" style="1" customWidth="1"/>
    <col min="15379" max="15379" width="7.42578125" style="1" customWidth="1"/>
    <col min="15380" max="15380" width="8.140625" style="1" customWidth="1"/>
    <col min="15381" max="15381" width="6.28515625" style="1" customWidth="1"/>
    <col min="15382" max="15382" width="9.42578125" style="1" customWidth="1"/>
    <col min="15383" max="15383" width="8.85546875" style="1" customWidth="1"/>
    <col min="15384" max="15384" width="9.5703125" style="1" customWidth="1"/>
    <col min="15385" max="15403" width="6.28515625" style="1" customWidth="1"/>
    <col min="15404" max="15411" width="5.7109375" style="1" customWidth="1"/>
    <col min="15412" max="15616" width="9.140625" style="1"/>
    <col min="15617" max="15617" width="8.28515625" style="1" customWidth="1"/>
    <col min="15618" max="15618" width="9.28515625" style="1" customWidth="1"/>
    <col min="15619" max="15624" width="5.7109375" style="1" customWidth="1"/>
    <col min="15625" max="15630" width="6.7109375" style="1" customWidth="1"/>
    <col min="15631" max="15634" width="6.28515625" style="1" customWidth="1"/>
    <col min="15635" max="15635" width="7.42578125" style="1" customWidth="1"/>
    <col min="15636" max="15636" width="8.140625" style="1" customWidth="1"/>
    <col min="15637" max="15637" width="6.28515625" style="1" customWidth="1"/>
    <col min="15638" max="15638" width="9.42578125" style="1" customWidth="1"/>
    <col min="15639" max="15639" width="8.85546875" style="1" customWidth="1"/>
    <col min="15640" max="15640" width="9.5703125" style="1" customWidth="1"/>
    <col min="15641" max="15659" width="6.28515625" style="1" customWidth="1"/>
    <col min="15660" max="15667" width="5.7109375" style="1" customWidth="1"/>
    <col min="15668" max="15872" width="9.140625" style="1"/>
    <col min="15873" max="15873" width="8.28515625" style="1" customWidth="1"/>
    <col min="15874" max="15874" width="9.28515625" style="1" customWidth="1"/>
    <col min="15875" max="15880" width="5.7109375" style="1" customWidth="1"/>
    <col min="15881" max="15886" width="6.7109375" style="1" customWidth="1"/>
    <col min="15887" max="15890" width="6.28515625" style="1" customWidth="1"/>
    <col min="15891" max="15891" width="7.42578125" style="1" customWidth="1"/>
    <col min="15892" max="15892" width="8.140625" style="1" customWidth="1"/>
    <col min="15893" max="15893" width="6.28515625" style="1" customWidth="1"/>
    <col min="15894" max="15894" width="9.42578125" style="1" customWidth="1"/>
    <col min="15895" max="15895" width="8.85546875" style="1" customWidth="1"/>
    <col min="15896" max="15896" width="9.5703125" style="1" customWidth="1"/>
    <col min="15897" max="15915" width="6.28515625" style="1" customWidth="1"/>
    <col min="15916" max="15923" width="5.7109375" style="1" customWidth="1"/>
    <col min="15924" max="16128" width="9.140625" style="1"/>
    <col min="16129" max="16129" width="8.28515625" style="1" customWidth="1"/>
    <col min="16130" max="16130" width="9.28515625" style="1" customWidth="1"/>
    <col min="16131" max="16136" width="5.7109375" style="1" customWidth="1"/>
    <col min="16137" max="16142" width="6.7109375" style="1" customWidth="1"/>
    <col min="16143" max="16146" width="6.28515625" style="1" customWidth="1"/>
    <col min="16147" max="16147" width="7.42578125" style="1" customWidth="1"/>
    <col min="16148" max="16148" width="8.140625" style="1" customWidth="1"/>
    <col min="16149" max="16149" width="6.28515625" style="1" customWidth="1"/>
    <col min="16150" max="16150" width="9.42578125" style="1" customWidth="1"/>
    <col min="16151" max="16151" width="8.85546875" style="1" customWidth="1"/>
    <col min="16152" max="16152" width="9.5703125" style="1" customWidth="1"/>
    <col min="16153" max="16171" width="6.28515625" style="1" customWidth="1"/>
    <col min="16172" max="16179" width="5.7109375" style="1" customWidth="1"/>
    <col min="16180" max="16384" width="9.140625" style="1"/>
  </cols>
  <sheetData>
    <row r="1" spans="1:51" ht="18.75" x14ac:dyDescent="0.3">
      <c r="AW1" s="3" t="s">
        <v>0</v>
      </c>
      <c r="AX1" s="4"/>
      <c r="AY1" s="4"/>
    </row>
    <row r="2" spans="1:51" ht="20.25" x14ac:dyDescent="0.3">
      <c r="A2" s="43" t="s">
        <v>1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</row>
    <row r="3" spans="1:51" ht="15.75" x14ac:dyDescent="0.25">
      <c r="A3" s="5" t="s">
        <v>2</v>
      </c>
      <c r="B3" s="5"/>
      <c r="C3" s="6"/>
      <c r="D3" s="6"/>
      <c r="E3" s="6"/>
      <c r="F3" s="6"/>
      <c r="G3" s="6"/>
      <c r="H3" s="6"/>
      <c r="I3" s="5"/>
      <c r="J3" s="5"/>
      <c r="K3" s="5"/>
    </row>
    <row r="4" spans="1:51" ht="21" thickBot="1" x14ac:dyDescent="0.35">
      <c r="C4" s="7"/>
      <c r="D4" s="7"/>
      <c r="E4" s="7"/>
      <c r="F4" s="7"/>
      <c r="G4" s="7"/>
      <c r="H4" s="7"/>
      <c r="AW4" s="8"/>
    </row>
    <row r="5" spans="1:51" x14ac:dyDescent="0.2">
      <c r="A5" s="44" t="s">
        <v>3</v>
      </c>
      <c r="B5" s="45"/>
      <c r="C5" s="48" t="s">
        <v>4</v>
      </c>
      <c r="D5" s="50" t="s">
        <v>5</v>
      </c>
      <c r="E5" s="50"/>
      <c r="F5" s="48" t="s">
        <v>6</v>
      </c>
      <c r="G5" s="50" t="s">
        <v>5</v>
      </c>
      <c r="H5" s="50"/>
      <c r="I5" s="48" t="s">
        <v>7</v>
      </c>
      <c r="J5" s="50" t="s">
        <v>5</v>
      </c>
      <c r="K5" s="50"/>
      <c r="L5" s="48" t="s">
        <v>8</v>
      </c>
      <c r="M5" s="50" t="s">
        <v>5</v>
      </c>
      <c r="N5" s="50"/>
      <c r="O5" s="48" t="s">
        <v>9</v>
      </c>
      <c r="P5" s="48" t="s">
        <v>10</v>
      </c>
      <c r="Q5" s="50" t="s">
        <v>5</v>
      </c>
      <c r="R5" s="50"/>
      <c r="S5" s="48" t="s">
        <v>11</v>
      </c>
      <c r="T5" s="50" t="s">
        <v>5</v>
      </c>
      <c r="U5" s="50"/>
      <c r="V5" s="48" t="s">
        <v>12</v>
      </c>
      <c r="W5" s="50" t="s">
        <v>5</v>
      </c>
      <c r="X5" s="58"/>
      <c r="Y5" s="59" t="s">
        <v>13</v>
      </c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8"/>
      <c r="AR5" s="51" t="s">
        <v>14</v>
      </c>
      <c r="AS5" s="52"/>
      <c r="AT5" s="52"/>
      <c r="AU5" s="52"/>
      <c r="AV5" s="52"/>
      <c r="AW5" s="52"/>
      <c r="AX5" s="52"/>
      <c r="AY5" s="53"/>
    </row>
    <row r="6" spans="1:51" ht="123.75" x14ac:dyDescent="0.2">
      <c r="A6" s="46"/>
      <c r="B6" s="47"/>
      <c r="C6" s="49"/>
      <c r="D6" s="9" t="s">
        <v>15</v>
      </c>
      <c r="E6" s="9" t="s">
        <v>16</v>
      </c>
      <c r="F6" s="49"/>
      <c r="G6" s="9" t="s">
        <v>15</v>
      </c>
      <c r="H6" s="9" t="s">
        <v>16</v>
      </c>
      <c r="I6" s="49"/>
      <c r="J6" s="9" t="s">
        <v>17</v>
      </c>
      <c r="K6" s="9" t="s">
        <v>18</v>
      </c>
      <c r="L6" s="49"/>
      <c r="M6" s="9" t="s">
        <v>17</v>
      </c>
      <c r="N6" s="9" t="s">
        <v>18</v>
      </c>
      <c r="O6" s="49"/>
      <c r="P6" s="49"/>
      <c r="Q6" s="9" t="s">
        <v>17</v>
      </c>
      <c r="R6" s="9" t="s">
        <v>18</v>
      </c>
      <c r="S6" s="49"/>
      <c r="T6" s="9" t="s">
        <v>17</v>
      </c>
      <c r="U6" s="9" t="s">
        <v>18</v>
      </c>
      <c r="V6" s="49"/>
      <c r="W6" s="9" t="s">
        <v>17</v>
      </c>
      <c r="X6" s="10" t="s">
        <v>18</v>
      </c>
      <c r="Y6" s="11" t="s">
        <v>19</v>
      </c>
      <c r="Z6" s="12" t="s">
        <v>20</v>
      </c>
      <c r="AA6" s="9" t="s">
        <v>21</v>
      </c>
      <c r="AB6" s="9" t="s">
        <v>22</v>
      </c>
      <c r="AC6" s="9" t="s">
        <v>23</v>
      </c>
      <c r="AD6" s="9" t="s">
        <v>24</v>
      </c>
      <c r="AE6" s="9" t="s">
        <v>25</v>
      </c>
      <c r="AF6" s="12" t="s">
        <v>26</v>
      </c>
      <c r="AG6" s="9" t="s">
        <v>21</v>
      </c>
      <c r="AH6" s="9" t="s">
        <v>22</v>
      </c>
      <c r="AI6" s="9" t="s">
        <v>23</v>
      </c>
      <c r="AJ6" s="9" t="s">
        <v>24</v>
      </c>
      <c r="AK6" s="9" t="s">
        <v>25</v>
      </c>
      <c r="AL6" s="12" t="s">
        <v>27</v>
      </c>
      <c r="AM6" s="9" t="s">
        <v>21</v>
      </c>
      <c r="AN6" s="9" t="s">
        <v>22</v>
      </c>
      <c r="AO6" s="9" t="s">
        <v>23</v>
      </c>
      <c r="AP6" s="9" t="s">
        <v>24</v>
      </c>
      <c r="AQ6" s="10" t="s">
        <v>25</v>
      </c>
      <c r="AR6" s="13" t="s">
        <v>28</v>
      </c>
      <c r="AS6" s="14" t="s">
        <v>29</v>
      </c>
      <c r="AT6" s="12" t="s">
        <v>30</v>
      </c>
      <c r="AU6" s="9" t="s">
        <v>21</v>
      </c>
      <c r="AV6" s="9" t="s">
        <v>22</v>
      </c>
      <c r="AW6" s="9" t="s">
        <v>23</v>
      </c>
      <c r="AX6" s="9" t="s">
        <v>24</v>
      </c>
      <c r="AY6" s="10" t="s">
        <v>25</v>
      </c>
    </row>
    <row r="7" spans="1:51" s="25" customFormat="1" x14ac:dyDescent="0.2">
      <c r="A7" s="54" t="s">
        <v>31</v>
      </c>
      <c r="B7" s="15" t="s">
        <v>32</v>
      </c>
      <c r="C7" s="16">
        <f>D7+E7</f>
        <v>1</v>
      </c>
      <c r="D7" s="17">
        <v>1</v>
      </c>
      <c r="E7" s="18"/>
      <c r="F7" s="16">
        <f>G7+H7</f>
        <v>35</v>
      </c>
      <c r="G7" s="17">
        <v>35</v>
      </c>
      <c r="H7" s="17"/>
      <c r="I7" s="16">
        <f>J7+K7</f>
        <v>370</v>
      </c>
      <c r="J7" s="17">
        <v>370</v>
      </c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9"/>
      <c r="Y7" s="20">
        <f>Z7+AF7+AL7</f>
        <v>1116</v>
      </c>
      <c r="Z7" s="21">
        <f>SUM(AA7:AE7)</f>
        <v>881</v>
      </c>
      <c r="AA7" s="21">
        <v>92</v>
      </c>
      <c r="AB7" s="21">
        <v>383</v>
      </c>
      <c r="AC7" s="21">
        <v>242</v>
      </c>
      <c r="AD7" s="21">
        <v>7</v>
      </c>
      <c r="AE7" s="21">
        <v>157</v>
      </c>
      <c r="AF7" s="21">
        <f>SUM(AG7:AK7)</f>
        <v>232</v>
      </c>
      <c r="AG7" s="17">
        <v>121</v>
      </c>
      <c r="AH7" s="17">
        <v>79</v>
      </c>
      <c r="AI7" s="17">
        <v>25</v>
      </c>
      <c r="AJ7" s="17">
        <v>1</v>
      </c>
      <c r="AK7" s="17">
        <v>6</v>
      </c>
      <c r="AL7" s="21">
        <f>SUM(AM7:AQ7)</f>
        <v>3</v>
      </c>
      <c r="AM7" s="18"/>
      <c r="AN7" s="18"/>
      <c r="AO7" s="18"/>
      <c r="AP7" s="18"/>
      <c r="AQ7" s="22">
        <v>3</v>
      </c>
      <c r="AR7" s="23"/>
      <c r="AS7" s="24"/>
      <c r="AT7" s="18"/>
      <c r="AU7" s="18"/>
      <c r="AV7" s="18"/>
      <c r="AW7" s="18"/>
      <c r="AX7" s="18"/>
      <c r="AY7" s="19"/>
    </row>
    <row r="8" spans="1:51" s="25" customFormat="1" x14ac:dyDescent="0.2">
      <c r="A8" s="54"/>
      <c r="B8" s="15" t="s">
        <v>33</v>
      </c>
      <c r="C8" s="16">
        <f>D8+E8</f>
        <v>1</v>
      </c>
      <c r="D8" s="26">
        <v>1</v>
      </c>
      <c r="E8" s="26"/>
      <c r="F8" s="26">
        <f t="shared" ref="F8:F26" si="0">G8+H8</f>
        <v>37</v>
      </c>
      <c r="G8" s="26">
        <v>35</v>
      </c>
      <c r="H8" s="26">
        <v>2</v>
      </c>
      <c r="I8" s="26">
        <f t="shared" ref="I8:I26" si="1">J8+K8</f>
        <v>370</v>
      </c>
      <c r="J8" s="26">
        <v>366</v>
      </c>
      <c r="K8" s="26">
        <v>4</v>
      </c>
      <c r="L8" s="26">
        <f t="shared" ref="L8:L26" si="2">M8+N8</f>
        <v>0</v>
      </c>
      <c r="M8" s="26"/>
      <c r="N8" s="26"/>
      <c r="O8" s="26"/>
      <c r="P8" s="26">
        <f t="shared" ref="P8:P26" si="3">Q8+R8</f>
        <v>0</v>
      </c>
      <c r="Q8" s="26"/>
      <c r="R8" s="26"/>
      <c r="S8" s="26">
        <f t="shared" ref="S8:S26" si="4">T8+U8</f>
        <v>0</v>
      </c>
      <c r="T8" s="26"/>
      <c r="U8" s="26"/>
      <c r="V8" s="26">
        <f t="shared" ref="V8:V26" si="5">W8+X8</f>
        <v>0</v>
      </c>
      <c r="W8" s="26"/>
      <c r="X8" s="27"/>
      <c r="Y8" s="28">
        <f t="shared" ref="Y8:Y26" si="6">Z8+AF8+AL8</f>
        <v>1110</v>
      </c>
      <c r="Z8" s="26">
        <f t="shared" ref="Z8:Z22" si="7">AA8+AB8+AC8+AD8+AE8</f>
        <v>969</v>
      </c>
      <c r="AA8" s="26">
        <f>179-4</f>
        <v>175</v>
      </c>
      <c r="AB8" s="26">
        <f>399-1</f>
        <v>398</v>
      </c>
      <c r="AC8" s="26">
        <v>253</v>
      </c>
      <c r="AD8" s="26">
        <v>7</v>
      </c>
      <c r="AE8" s="26">
        <f>138-2</f>
        <v>136</v>
      </c>
      <c r="AF8" s="26">
        <f t="shared" ref="AF8:AF22" si="8">AG8+AH8+AI8+AJ8+AK8</f>
        <v>133</v>
      </c>
      <c r="AG8" s="26">
        <v>28</v>
      </c>
      <c r="AH8" s="26">
        <v>63</v>
      </c>
      <c r="AI8" s="26">
        <v>29</v>
      </c>
      <c r="AJ8" s="26">
        <v>1</v>
      </c>
      <c r="AK8" s="26">
        <v>12</v>
      </c>
      <c r="AL8" s="26">
        <f t="shared" ref="AL8:AL26" si="9">AM8+AN8+AO8+AP8+AQ8</f>
        <v>8</v>
      </c>
      <c r="AM8" s="26"/>
      <c r="AN8" s="26"/>
      <c r="AO8" s="26"/>
      <c r="AP8" s="26"/>
      <c r="AQ8" s="27">
        <v>8</v>
      </c>
      <c r="AR8" s="29"/>
      <c r="AS8" s="30"/>
      <c r="AT8" s="26"/>
      <c r="AU8" s="26"/>
      <c r="AV8" s="26"/>
      <c r="AW8" s="26"/>
      <c r="AX8" s="26"/>
      <c r="AY8" s="27"/>
    </row>
    <row r="9" spans="1:51" s="25" customFormat="1" x14ac:dyDescent="0.2">
      <c r="A9" s="54"/>
      <c r="B9" s="15" t="s">
        <v>34</v>
      </c>
      <c r="C9" s="26"/>
      <c r="D9" s="26"/>
      <c r="E9" s="26"/>
      <c r="F9" s="26">
        <f t="shared" si="0"/>
        <v>0</v>
      </c>
      <c r="G9" s="26"/>
      <c r="H9" s="26"/>
      <c r="I9" s="26">
        <f t="shared" si="1"/>
        <v>370</v>
      </c>
      <c r="J9" s="26">
        <v>366</v>
      </c>
      <c r="K9" s="26">
        <v>4</v>
      </c>
      <c r="L9" s="26">
        <f t="shared" si="2"/>
        <v>121495</v>
      </c>
      <c r="M9" s="26">
        <v>120310</v>
      </c>
      <c r="N9" s="26">
        <v>1185</v>
      </c>
      <c r="O9" s="26"/>
      <c r="P9" s="26">
        <f t="shared" si="3"/>
        <v>0</v>
      </c>
      <c r="Q9" s="26"/>
      <c r="R9" s="26"/>
      <c r="S9" s="26">
        <f t="shared" si="4"/>
        <v>0</v>
      </c>
      <c r="T9" s="26"/>
      <c r="U9" s="26"/>
      <c r="V9" s="26">
        <f t="shared" si="5"/>
        <v>14535</v>
      </c>
      <c r="W9" s="26">
        <v>12535</v>
      </c>
      <c r="X9" s="27">
        <v>2000</v>
      </c>
      <c r="Y9" s="28">
        <f t="shared" si="6"/>
        <v>1179</v>
      </c>
      <c r="Z9" s="26">
        <f t="shared" si="7"/>
        <v>1031</v>
      </c>
      <c r="AA9" s="26">
        <f>205-4</f>
        <v>201</v>
      </c>
      <c r="AB9" s="26">
        <f>416-1</f>
        <v>415</v>
      </c>
      <c r="AC9" s="26">
        <v>255</v>
      </c>
      <c r="AD9" s="26">
        <v>7</v>
      </c>
      <c r="AE9" s="26">
        <f>155-2</f>
        <v>153</v>
      </c>
      <c r="AF9" s="26">
        <f t="shared" si="8"/>
        <v>140</v>
      </c>
      <c r="AG9" s="26">
        <v>30</v>
      </c>
      <c r="AH9" s="26">
        <v>67</v>
      </c>
      <c r="AI9" s="26">
        <v>29</v>
      </c>
      <c r="AJ9" s="26">
        <v>1</v>
      </c>
      <c r="AK9" s="26">
        <v>13</v>
      </c>
      <c r="AL9" s="26">
        <f t="shared" si="9"/>
        <v>8</v>
      </c>
      <c r="AM9" s="26"/>
      <c r="AN9" s="26"/>
      <c r="AO9" s="26"/>
      <c r="AP9" s="26"/>
      <c r="AQ9" s="27">
        <v>8</v>
      </c>
      <c r="AR9" s="29"/>
      <c r="AS9" s="30"/>
      <c r="AT9" s="26"/>
      <c r="AU9" s="26"/>
      <c r="AV9" s="26"/>
      <c r="AW9" s="26"/>
      <c r="AX9" s="26"/>
      <c r="AY9" s="27"/>
    </row>
    <row r="10" spans="1:51" s="25" customFormat="1" x14ac:dyDescent="0.2">
      <c r="A10" s="54"/>
      <c r="B10" s="15" t="s">
        <v>35</v>
      </c>
      <c r="C10" s="26"/>
      <c r="D10" s="26"/>
      <c r="E10" s="26"/>
      <c r="F10" s="26">
        <f t="shared" si="0"/>
        <v>0</v>
      </c>
      <c r="G10" s="26"/>
      <c r="H10" s="26"/>
      <c r="I10" s="26">
        <f t="shared" si="1"/>
        <v>370</v>
      </c>
      <c r="J10" s="26">
        <v>366</v>
      </c>
      <c r="K10" s="26">
        <v>4</v>
      </c>
      <c r="L10" s="26">
        <f t="shared" si="2"/>
        <v>118680</v>
      </c>
      <c r="M10" s="26">
        <v>113146</v>
      </c>
      <c r="N10" s="26">
        <v>5534</v>
      </c>
      <c r="O10" s="26"/>
      <c r="P10" s="26">
        <f t="shared" si="3"/>
        <v>0</v>
      </c>
      <c r="Q10" s="26"/>
      <c r="R10" s="26"/>
      <c r="S10" s="26">
        <f t="shared" si="4"/>
        <v>0</v>
      </c>
      <c r="T10" s="26"/>
      <c r="U10" s="26"/>
      <c r="V10" s="26">
        <f t="shared" si="5"/>
        <v>17103</v>
      </c>
      <c r="W10" s="26">
        <v>15181</v>
      </c>
      <c r="X10" s="27">
        <v>1922</v>
      </c>
      <c r="Y10" s="28">
        <f t="shared" si="6"/>
        <v>1125</v>
      </c>
      <c r="Z10" s="26">
        <f t="shared" si="7"/>
        <v>978</v>
      </c>
      <c r="AA10" s="26">
        <v>183</v>
      </c>
      <c r="AB10" s="26">
        <v>402</v>
      </c>
      <c r="AC10" s="26">
        <v>247</v>
      </c>
      <c r="AD10" s="26">
        <v>7</v>
      </c>
      <c r="AE10" s="26">
        <v>139</v>
      </c>
      <c r="AF10" s="26">
        <f t="shared" si="8"/>
        <v>139</v>
      </c>
      <c r="AG10" s="26">
        <v>29</v>
      </c>
      <c r="AH10" s="26">
        <v>67</v>
      </c>
      <c r="AI10" s="26">
        <v>29</v>
      </c>
      <c r="AJ10" s="26">
        <v>1</v>
      </c>
      <c r="AK10" s="26">
        <v>13</v>
      </c>
      <c r="AL10" s="26">
        <f t="shared" si="9"/>
        <v>8</v>
      </c>
      <c r="AM10" s="26"/>
      <c r="AN10" s="26"/>
      <c r="AO10" s="26"/>
      <c r="AP10" s="26"/>
      <c r="AQ10" s="27">
        <v>8</v>
      </c>
      <c r="AR10" s="29"/>
      <c r="AS10" s="30"/>
      <c r="AT10" s="26"/>
      <c r="AU10" s="26"/>
      <c r="AV10" s="26"/>
      <c r="AW10" s="26"/>
      <c r="AX10" s="26"/>
      <c r="AY10" s="27"/>
    </row>
    <row r="11" spans="1:51" s="25" customFormat="1" x14ac:dyDescent="0.2">
      <c r="A11" s="54" t="s">
        <v>36</v>
      </c>
      <c r="B11" s="15" t="s">
        <v>32</v>
      </c>
      <c r="C11" s="16">
        <v>8</v>
      </c>
      <c r="D11" s="17">
        <v>7</v>
      </c>
      <c r="E11" s="17">
        <v>1</v>
      </c>
      <c r="F11" s="16">
        <v>126</v>
      </c>
      <c r="G11" s="17">
        <v>114</v>
      </c>
      <c r="H11" s="17">
        <v>12</v>
      </c>
      <c r="I11" s="17"/>
      <c r="J11" s="17"/>
      <c r="K11" s="18"/>
      <c r="L11" s="17"/>
      <c r="M11" s="17"/>
      <c r="N11" s="17"/>
      <c r="O11" s="17"/>
      <c r="P11" s="16">
        <v>470</v>
      </c>
      <c r="Q11" s="17">
        <v>470</v>
      </c>
      <c r="R11" s="17"/>
      <c r="S11" s="17"/>
      <c r="T11" s="17"/>
      <c r="U11" s="18"/>
      <c r="V11" s="17"/>
      <c r="W11" s="17"/>
      <c r="X11" s="22"/>
      <c r="Y11" s="20">
        <f>Z11+AF11+AL11</f>
        <v>4624</v>
      </c>
      <c r="Z11" s="21">
        <f>SUM(AA11:AE11)</f>
        <v>3696</v>
      </c>
      <c r="AA11" s="21">
        <v>887</v>
      </c>
      <c r="AB11" s="21">
        <v>1678</v>
      </c>
      <c r="AC11" s="21">
        <v>564</v>
      </c>
      <c r="AD11" s="21">
        <v>39</v>
      </c>
      <c r="AE11" s="21">
        <v>528</v>
      </c>
      <c r="AF11" s="21">
        <f>SUM(AG11:AK11)</f>
        <v>645</v>
      </c>
      <c r="AG11" s="21">
        <v>104</v>
      </c>
      <c r="AH11" s="17">
        <v>427</v>
      </c>
      <c r="AI11" s="17">
        <v>18</v>
      </c>
      <c r="AJ11" s="17">
        <v>9</v>
      </c>
      <c r="AK11" s="17">
        <v>87</v>
      </c>
      <c r="AL11" s="21">
        <f>SUM(AM11:AQ11)</f>
        <v>283</v>
      </c>
      <c r="AM11" s="21">
        <v>83</v>
      </c>
      <c r="AN11" s="21">
        <v>139</v>
      </c>
      <c r="AO11" s="21">
        <v>17</v>
      </c>
      <c r="AP11" s="21">
        <v>1</v>
      </c>
      <c r="AQ11" s="31">
        <v>43</v>
      </c>
      <c r="AR11" s="23"/>
      <c r="AS11" s="24"/>
      <c r="AT11" s="18"/>
      <c r="AU11" s="18"/>
      <c r="AV11" s="18"/>
      <c r="AW11" s="18"/>
      <c r="AX11" s="18"/>
      <c r="AY11" s="19"/>
    </row>
    <row r="12" spans="1:51" s="25" customFormat="1" x14ac:dyDescent="0.2">
      <c r="A12" s="54"/>
      <c r="B12" s="15" t="s">
        <v>33</v>
      </c>
      <c r="C12" s="26">
        <f t="shared" ref="C12:C26" si="10">D12+E12</f>
        <v>8</v>
      </c>
      <c r="D12" s="26">
        <v>7</v>
      </c>
      <c r="E12" s="26">
        <v>1</v>
      </c>
      <c r="F12" s="26">
        <f t="shared" si="0"/>
        <v>126</v>
      </c>
      <c r="G12" s="26">
        <v>116</v>
      </c>
      <c r="H12" s="26">
        <v>10</v>
      </c>
      <c r="I12" s="26">
        <f t="shared" si="1"/>
        <v>0</v>
      </c>
      <c r="J12" s="26"/>
      <c r="K12" s="26"/>
      <c r="L12" s="26">
        <f t="shared" si="2"/>
        <v>0</v>
      </c>
      <c r="M12" s="26"/>
      <c r="N12" s="26"/>
      <c r="O12" s="26"/>
      <c r="P12" s="26">
        <f t="shared" si="3"/>
        <v>476</v>
      </c>
      <c r="Q12" s="26">
        <v>476</v>
      </c>
      <c r="R12" s="26"/>
      <c r="S12" s="26">
        <f t="shared" si="4"/>
        <v>0</v>
      </c>
      <c r="T12" s="26"/>
      <c r="U12" s="26"/>
      <c r="V12" s="26">
        <f t="shared" si="5"/>
        <v>0</v>
      </c>
      <c r="W12" s="26"/>
      <c r="X12" s="27"/>
      <c r="Y12" s="28">
        <f t="shared" si="6"/>
        <v>4799</v>
      </c>
      <c r="Z12" s="26">
        <f t="shared" si="7"/>
        <v>4240</v>
      </c>
      <c r="AA12" s="26">
        <v>1016</v>
      </c>
      <c r="AB12" s="26">
        <v>2070</v>
      </c>
      <c r="AC12" s="26">
        <v>550</v>
      </c>
      <c r="AD12" s="26">
        <v>39</v>
      </c>
      <c r="AE12" s="26">
        <v>565</v>
      </c>
      <c r="AF12" s="26">
        <f t="shared" si="8"/>
        <v>244</v>
      </c>
      <c r="AG12" s="26">
        <v>45</v>
      </c>
      <c r="AH12" s="26">
        <v>102</v>
      </c>
      <c r="AI12" s="26">
        <v>21</v>
      </c>
      <c r="AJ12" s="26">
        <v>9</v>
      </c>
      <c r="AK12" s="26">
        <v>67</v>
      </c>
      <c r="AL12" s="26">
        <f t="shared" si="9"/>
        <v>315</v>
      </c>
      <c r="AM12" s="26">
        <v>97</v>
      </c>
      <c r="AN12" s="26">
        <v>151</v>
      </c>
      <c r="AO12" s="26">
        <v>21</v>
      </c>
      <c r="AP12" s="26"/>
      <c r="AQ12" s="27">
        <v>46</v>
      </c>
      <c r="AR12" s="29"/>
      <c r="AS12" s="30"/>
      <c r="AT12" s="26"/>
      <c r="AU12" s="26"/>
      <c r="AV12" s="26"/>
      <c r="AW12" s="26"/>
      <c r="AX12" s="26"/>
      <c r="AY12" s="27"/>
    </row>
    <row r="13" spans="1:51" s="25" customFormat="1" x14ac:dyDescent="0.2">
      <c r="A13" s="54"/>
      <c r="B13" s="15" t="s">
        <v>34</v>
      </c>
      <c r="C13" s="26">
        <f t="shared" si="10"/>
        <v>0</v>
      </c>
      <c r="D13" s="26"/>
      <c r="E13" s="26"/>
      <c r="F13" s="26">
        <f t="shared" si="0"/>
        <v>0</v>
      </c>
      <c r="G13" s="26"/>
      <c r="H13" s="26"/>
      <c r="I13" s="26">
        <f t="shared" si="1"/>
        <v>0</v>
      </c>
      <c r="J13" s="26"/>
      <c r="K13" s="26"/>
      <c r="L13" s="26">
        <f t="shared" si="2"/>
        <v>0</v>
      </c>
      <c r="M13" s="26"/>
      <c r="N13" s="26"/>
      <c r="O13" s="26"/>
      <c r="P13" s="26">
        <f t="shared" si="3"/>
        <v>473</v>
      </c>
      <c r="Q13" s="26">
        <v>473</v>
      </c>
      <c r="R13" s="26"/>
      <c r="S13" s="26">
        <f t="shared" si="4"/>
        <v>158800</v>
      </c>
      <c r="T13" s="26">
        <v>158000</v>
      </c>
      <c r="U13" s="26">
        <v>800</v>
      </c>
      <c r="V13" s="26">
        <f t="shared" si="5"/>
        <v>2920000</v>
      </c>
      <c r="W13" s="26">
        <v>2620283</v>
      </c>
      <c r="X13" s="27">
        <v>299717</v>
      </c>
      <c r="Y13" s="28">
        <f t="shared" si="6"/>
        <v>5200</v>
      </c>
      <c r="Z13" s="26">
        <f t="shared" si="7"/>
        <v>4563</v>
      </c>
      <c r="AA13" s="26">
        <v>1115</v>
      </c>
      <c r="AB13" s="26">
        <v>2222</v>
      </c>
      <c r="AC13" s="26">
        <v>592</v>
      </c>
      <c r="AD13" s="26">
        <v>39</v>
      </c>
      <c r="AE13" s="26">
        <v>595</v>
      </c>
      <c r="AF13" s="26">
        <f t="shared" si="8"/>
        <v>242</v>
      </c>
      <c r="AG13" s="26">
        <v>47</v>
      </c>
      <c r="AH13" s="26">
        <v>98</v>
      </c>
      <c r="AI13" s="26">
        <v>21</v>
      </c>
      <c r="AJ13" s="26">
        <v>9</v>
      </c>
      <c r="AK13" s="26">
        <v>67</v>
      </c>
      <c r="AL13" s="26">
        <f t="shared" si="9"/>
        <v>395</v>
      </c>
      <c r="AM13" s="26">
        <v>122</v>
      </c>
      <c r="AN13" s="26">
        <v>172</v>
      </c>
      <c r="AO13" s="26">
        <v>37</v>
      </c>
      <c r="AP13" s="26">
        <v>0</v>
      </c>
      <c r="AQ13" s="27">
        <v>64</v>
      </c>
      <c r="AR13" s="29"/>
      <c r="AS13" s="30"/>
      <c r="AT13" s="26"/>
      <c r="AU13" s="26"/>
      <c r="AV13" s="26"/>
      <c r="AW13" s="26"/>
      <c r="AX13" s="26"/>
      <c r="AY13" s="27"/>
    </row>
    <row r="14" spans="1:51" s="25" customFormat="1" x14ac:dyDescent="0.2">
      <c r="A14" s="54"/>
      <c r="B14" s="15" t="s">
        <v>35</v>
      </c>
      <c r="C14" s="26">
        <f t="shared" si="10"/>
        <v>0</v>
      </c>
      <c r="D14" s="26"/>
      <c r="E14" s="26"/>
      <c r="F14" s="26">
        <f t="shared" si="0"/>
        <v>0</v>
      </c>
      <c r="G14" s="26"/>
      <c r="H14" s="26"/>
      <c r="I14" s="26">
        <f t="shared" si="1"/>
        <v>0</v>
      </c>
      <c r="J14" s="26"/>
      <c r="K14" s="26"/>
      <c r="L14" s="26">
        <f t="shared" si="2"/>
        <v>0</v>
      </c>
      <c r="M14" s="26"/>
      <c r="N14" s="26"/>
      <c r="O14" s="26"/>
      <c r="P14" s="26">
        <f t="shared" si="3"/>
        <v>473</v>
      </c>
      <c r="Q14" s="26">
        <v>473</v>
      </c>
      <c r="R14" s="26"/>
      <c r="S14" s="26">
        <f t="shared" si="4"/>
        <v>164561</v>
      </c>
      <c r="T14" s="26">
        <v>164085</v>
      </c>
      <c r="U14" s="26">
        <v>476</v>
      </c>
      <c r="V14" s="26">
        <f t="shared" si="5"/>
        <v>2933471</v>
      </c>
      <c r="W14" s="26">
        <v>2720644</v>
      </c>
      <c r="X14" s="27">
        <v>212827</v>
      </c>
      <c r="Y14" s="28">
        <f t="shared" si="6"/>
        <v>4785</v>
      </c>
      <c r="Z14" s="26">
        <f t="shared" si="7"/>
        <v>4248</v>
      </c>
      <c r="AA14" s="26">
        <f>1376-300</f>
        <v>1076</v>
      </c>
      <c r="AB14" s="26">
        <v>2024</v>
      </c>
      <c r="AC14" s="26">
        <v>545</v>
      </c>
      <c r="AD14" s="26">
        <v>39</v>
      </c>
      <c r="AE14" s="26">
        <v>564</v>
      </c>
      <c r="AF14" s="26">
        <f t="shared" si="8"/>
        <v>225</v>
      </c>
      <c r="AG14" s="26">
        <v>39</v>
      </c>
      <c r="AH14" s="26">
        <v>94</v>
      </c>
      <c r="AI14" s="26">
        <v>21</v>
      </c>
      <c r="AJ14" s="26">
        <v>9</v>
      </c>
      <c r="AK14" s="26">
        <v>62</v>
      </c>
      <c r="AL14" s="26">
        <f t="shared" si="9"/>
        <v>312</v>
      </c>
      <c r="AM14" s="26">
        <v>96</v>
      </c>
      <c r="AN14" s="26">
        <v>150</v>
      </c>
      <c r="AO14" s="26">
        <v>20</v>
      </c>
      <c r="AP14" s="26"/>
      <c r="AQ14" s="27">
        <v>46</v>
      </c>
      <c r="AR14" s="29"/>
      <c r="AS14" s="30"/>
      <c r="AT14" s="26"/>
      <c r="AU14" s="26"/>
      <c r="AV14" s="26"/>
      <c r="AW14" s="26"/>
      <c r="AX14" s="26"/>
      <c r="AY14" s="27"/>
    </row>
    <row r="15" spans="1:51" s="25" customFormat="1" x14ac:dyDescent="0.2">
      <c r="A15" s="54" t="s">
        <v>37</v>
      </c>
      <c r="B15" s="15" t="s">
        <v>32</v>
      </c>
      <c r="C15" s="16">
        <v>1</v>
      </c>
      <c r="D15" s="17"/>
      <c r="E15" s="17">
        <v>1</v>
      </c>
      <c r="F15" s="16">
        <v>7</v>
      </c>
      <c r="G15" s="17"/>
      <c r="H15" s="17">
        <v>7</v>
      </c>
      <c r="I15" s="17"/>
      <c r="J15" s="17"/>
      <c r="K15" s="18"/>
      <c r="L15" s="17"/>
      <c r="M15" s="17"/>
      <c r="N15" s="17"/>
      <c r="O15" s="17"/>
      <c r="P15" s="17"/>
      <c r="Q15" s="17"/>
      <c r="R15" s="17"/>
      <c r="S15" s="17"/>
      <c r="T15" s="17"/>
      <c r="U15" s="18"/>
      <c r="V15" s="17"/>
      <c r="W15" s="17"/>
      <c r="X15" s="22"/>
      <c r="Y15" s="20">
        <f>Z15+AF15+AL15</f>
        <v>590</v>
      </c>
      <c r="Z15" s="18"/>
      <c r="AA15" s="18"/>
      <c r="AB15" s="18"/>
      <c r="AC15" s="18"/>
      <c r="AD15" s="18"/>
      <c r="AE15" s="18"/>
      <c r="AF15" s="21">
        <f>SUM(AG15:AK15)</f>
        <v>590</v>
      </c>
      <c r="AG15" s="21">
        <v>90</v>
      </c>
      <c r="AH15" s="21">
        <v>251</v>
      </c>
      <c r="AI15" s="21">
        <v>51</v>
      </c>
      <c r="AJ15" s="21">
        <v>4</v>
      </c>
      <c r="AK15" s="21">
        <v>194</v>
      </c>
      <c r="AL15" s="18"/>
      <c r="AM15" s="18"/>
      <c r="AN15" s="18"/>
      <c r="AO15" s="18"/>
      <c r="AP15" s="18"/>
      <c r="AQ15" s="19"/>
      <c r="AR15" s="23"/>
      <c r="AS15" s="24"/>
      <c r="AT15" s="18"/>
      <c r="AU15" s="18"/>
      <c r="AV15" s="18"/>
      <c r="AW15" s="18"/>
      <c r="AX15" s="18"/>
      <c r="AY15" s="19"/>
    </row>
    <row r="16" spans="1:51" s="25" customFormat="1" x14ac:dyDescent="0.2">
      <c r="A16" s="54"/>
      <c r="B16" s="15" t="s">
        <v>33</v>
      </c>
      <c r="C16" s="26">
        <f t="shared" si="10"/>
        <v>1</v>
      </c>
      <c r="D16" s="26">
        <v>1</v>
      </c>
      <c r="E16" s="26"/>
      <c r="F16" s="26">
        <f t="shared" si="0"/>
        <v>7</v>
      </c>
      <c r="G16" s="26">
        <v>6</v>
      </c>
      <c r="H16" s="26">
        <v>1</v>
      </c>
      <c r="I16" s="26">
        <f t="shared" si="1"/>
        <v>0</v>
      </c>
      <c r="J16" s="26"/>
      <c r="K16" s="26"/>
      <c r="L16" s="26">
        <f t="shared" si="2"/>
        <v>0</v>
      </c>
      <c r="M16" s="26"/>
      <c r="N16" s="26"/>
      <c r="O16" s="26"/>
      <c r="P16" s="26">
        <f t="shared" si="3"/>
        <v>0</v>
      </c>
      <c r="Q16" s="26"/>
      <c r="R16" s="26"/>
      <c r="S16" s="26">
        <f t="shared" si="4"/>
        <v>0</v>
      </c>
      <c r="T16" s="26"/>
      <c r="U16" s="26"/>
      <c r="V16" s="26">
        <f t="shared" si="5"/>
        <v>0</v>
      </c>
      <c r="W16" s="26"/>
      <c r="X16" s="27"/>
      <c r="Y16" s="28">
        <f t="shared" si="6"/>
        <v>597</v>
      </c>
      <c r="Z16" s="26">
        <f t="shared" si="7"/>
        <v>576</v>
      </c>
      <c r="AA16" s="26">
        <f>89-2</f>
        <v>87</v>
      </c>
      <c r="AB16" s="26">
        <f>257-1</f>
        <v>256</v>
      </c>
      <c r="AC16" s="26">
        <v>40</v>
      </c>
      <c r="AD16" s="26">
        <v>5</v>
      </c>
      <c r="AE16" s="26">
        <f>190-2</f>
        <v>188</v>
      </c>
      <c r="AF16" s="26">
        <f t="shared" si="8"/>
        <v>21</v>
      </c>
      <c r="AG16" s="26">
        <v>1</v>
      </c>
      <c r="AH16" s="26"/>
      <c r="AI16" s="26">
        <v>11</v>
      </c>
      <c r="AJ16" s="26">
        <v>1</v>
      </c>
      <c r="AK16" s="26">
        <v>8</v>
      </c>
      <c r="AL16" s="26">
        <f t="shared" si="9"/>
        <v>0</v>
      </c>
      <c r="AM16" s="26"/>
      <c r="AN16" s="26"/>
      <c r="AO16" s="26"/>
      <c r="AP16" s="26"/>
      <c r="AQ16" s="27"/>
      <c r="AR16" s="29"/>
      <c r="AS16" s="30"/>
      <c r="AT16" s="26"/>
      <c r="AU16" s="26"/>
      <c r="AV16" s="26"/>
      <c r="AW16" s="26"/>
      <c r="AX16" s="26"/>
      <c r="AY16" s="27"/>
    </row>
    <row r="17" spans="1:51" s="25" customFormat="1" x14ac:dyDescent="0.2">
      <c r="A17" s="54"/>
      <c r="B17" s="15" t="s">
        <v>34</v>
      </c>
      <c r="C17" s="26">
        <f t="shared" si="10"/>
        <v>0</v>
      </c>
      <c r="D17" s="26"/>
      <c r="E17" s="26"/>
      <c r="F17" s="26">
        <f t="shared" si="0"/>
        <v>0</v>
      </c>
      <c r="G17" s="26"/>
      <c r="H17" s="26"/>
      <c r="I17" s="26">
        <f t="shared" si="1"/>
        <v>0</v>
      </c>
      <c r="J17" s="26"/>
      <c r="K17" s="26"/>
      <c r="L17" s="26">
        <f t="shared" si="2"/>
        <v>0</v>
      </c>
      <c r="M17" s="26"/>
      <c r="N17" s="26"/>
      <c r="O17" s="26"/>
      <c r="P17" s="26">
        <f t="shared" si="3"/>
        <v>0</v>
      </c>
      <c r="Q17" s="26"/>
      <c r="R17" s="26"/>
      <c r="S17" s="26">
        <f t="shared" si="4"/>
        <v>0</v>
      </c>
      <c r="T17" s="26"/>
      <c r="U17" s="26"/>
      <c r="V17" s="26">
        <f t="shared" si="5"/>
        <v>0</v>
      </c>
      <c r="W17" s="26"/>
      <c r="X17" s="27"/>
      <c r="Y17" s="28">
        <f t="shared" si="6"/>
        <v>602</v>
      </c>
      <c r="Z17" s="26">
        <f t="shared" si="7"/>
        <v>581</v>
      </c>
      <c r="AA17" s="26">
        <v>92</v>
      </c>
      <c r="AB17" s="26">
        <v>256</v>
      </c>
      <c r="AC17" s="26">
        <v>40</v>
      </c>
      <c r="AD17" s="26">
        <v>5</v>
      </c>
      <c r="AE17" s="26">
        <v>188</v>
      </c>
      <c r="AF17" s="26">
        <f t="shared" si="8"/>
        <v>21</v>
      </c>
      <c r="AG17" s="26">
        <v>1</v>
      </c>
      <c r="AH17" s="26"/>
      <c r="AI17" s="26">
        <v>11</v>
      </c>
      <c r="AJ17" s="26">
        <v>1</v>
      </c>
      <c r="AK17" s="26">
        <v>8</v>
      </c>
      <c r="AL17" s="26">
        <f t="shared" si="9"/>
        <v>0</v>
      </c>
      <c r="AM17" s="26"/>
      <c r="AN17" s="26"/>
      <c r="AO17" s="26"/>
      <c r="AP17" s="26"/>
      <c r="AQ17" s="27"/>
      <c r="AR17" s="29"/>
      <c r="AS17" s="30"/>
      <c r="AT17" s="26"/>
      <c r="AU17" s="26"/>
      <c r="AV17" s="26"/>
      <c r="AW17" s="26"/>
      <c r="AX17" s="26"/>
      <c r="AY17" s="27"/>
    </row>
    <row r="18" spans="1:51" s="25" customFormat="1" x14ac:dyDescent="0.2">
      <c r="A18" s="54"/>
      <c r="B18" s="15" t="s">
        <v>35</v>
      </c>
      <c r="C18" s="26">
        <f t="shared" si="10"/>
        <v>0</v>
      </c>
      <c r="D18" s="26"/>
      <c r="E18" s="26"/>
      <c r="F18" s="26">
        <f t="shared" si="0"/>
        <v>0</v>
      </c>
      <c r="G18" s="26"/>
      <c r="H18" s="26"/>
      <c r="I18" s="26">
        <f t="shared" si="1"/>
        <v>0</v>
      </c>
      <c r="J18" s="26"/>
      <c r="K18" s="26"/>
      <c r="L18" s="26">
        <f t="shared" si="2"/>
        <v>0</v>
      </c>
      <c r="M18" s="26"/>
      <c r="N18" s="26"/>
      <c r="O18" s="26"/>
      <c r="P18" s="26">
        <f t="shared" si="3"/>
        <v>0</v>
      </c>
      <c r="Q18" s="26"/>
      <c r="R18" s="26"/>
      <c r="S18" s="26">
        <f t="shared" si="4"/>
        <v>0</v>
      </c>
      <c r="T18" s="26"/>
      <c r="U18" s="26"/>
      <c r="V18" s="26">
        <f t="shared" si="5"/>
        <v>0</v>
      </c>
      <c r="W18" s="26"/>
      <c r="X18" s="27"/>
      <c r="Y18" s="28">
        <f t="shared" si="6"/>
        <v>596</v>
      </c>
      <c r="Z18" s="26">
        <f t="shared" si="7"/>
        <v>571</v>
      </c>
      <c r="AA18" s="26">
        <v>86</v>
      </c>
      <c r="AB18" s="26">
        <v>253</v>
      </c>
      <c r="AC18" s="26">
        <v>40</v>
      </c>
      <c r="AD18" s="26">
        <v>5</v>
      </c>
      <c r="AE18" s="26">
        <v>187</v>
      </c>
      <c r="AF18" s="26">
        <f t="shared" si="8"/>
        <v>25</v>
      </c>
      <c r="AG18" s="26">
        <v>3</v>
      </c>
      <c r="AH18" s="26">
        <v>1</v>
      </c>
      <c r="AI18" s="26">
        <v>11</v>
      </c>
      <c r="AJ18" s="26">
        <v>1</v>
      </c>
      <c r="AK18" s="26">
        <v>9</v>
      </c>
      <c r="AL18" s="26">
        <f t="shared" si="9"/>
        <v>0</v>
      </c>
      <c r="AM18" s="26"/>
      <c r="AN18" s="26"/>
      <c r="AO18" s="26"/>
      <c r="AP18" s="26"/>
      <c r="AQ18" s="27"/>
      <c r="AR18" s="29"/>
      <c r="AS18" s="30"/>
      <c r="AT18" s="26"/>
      <c r="AU18" s="26"/>
      <c r="AV18" s="26"/>
      <c r="AW18" s="26"/>
      <c r="AX18" s="26"/>
      <c r="AY18" s="27"/>
    </row>
    <row r="19" spans="1:51" s="25" customFormat="1" x14ac:dyDescent="0.2">
      <c r="A19" s="54" t="s">
        <v>38</v>
      </c>
      <c r="B19" s="15" t="s">
        <v>32</v>
      </c>
      <c r="C19" s="16">
        <v>1</v>
      </c>
      <c r="D19" s="17"/>
      <c r="E19" s="17">
        <v>1</v>
      </c>
      <c r="F19" s="17"/>
      <c r="G19" s="17"/>
      <c r="H19" s="17"/>
      <c r="I19" s="17"/>
      <c r="J19" s="17"/>
      <c r="K19" s="18"/>
      <c r="L19" s="17"/>
      <c r="M19" s="17"/>
      <c r="N19" s="17"/>
      <c r="O19" s="17"/>
      <c r="P19" s="17"/>
      <c r="Q19" s="17"/>
      <c r="R19" s="17"/>
      <c r="S19" s="17"/>
      <c r="T19" s="17"/>
      <c r="U19" s="18"/>
      <c r="V19" s="17"/>
      <c r="W19" s="17"/>
      <c r="X19" s="22"/>
      <c r="Y19" s="20">
        <f t="shared" si="6"/>
        <v>19</v>
      </c>
      <c r="Z19" s="18"/>
      <c r="AA19" s="18"/>
      <c r="AB19" s="18"/>
      <c r="AC19" s="18"/>
      <c r="AD19" s="18"/>
      <c r="AE19" s="18"/>
      <c r="AF19" s="21">
        <f>SUM(AG19:AK19)</f>
        <v>19</v>
      </c>
      <c r="AG19" s="17">
        <v>4</v>
      </c>
      <c r="AH19" s="17">
        <v>3</v>
      </c>
      <c r="AI19" s="17"/>
      <c r="AJ19" s="17">
        <v>2</v>
      </c>
      <c r="AK19" s="17">
        <v>10</v>
      </c>
      <c r="AL19" s="18"/>
      <c r="AM19" s="18"/>
      <c r="AN19" s="18"/>
      <c r="AO19" s="18"/>
      <c r="AP19" s="18"/>
      <c r="AQ19" s="19"/>
      <c r="AR19" s="23"/>
      <c r="AS19" s="24"/>
      <c r="AT19" s="18"/>
      <c r="AU19" s="18"/>
      <c r="AV19" s="18"/>
      <c r="AW19" s="18"/>
      <c r="AX19" s="18"/>
      <c r="AY19" s="19"/>
    </row>
    <row r="20" spans="1:51" s="25" customFormat="1" x14ac:dyDescent="0.2">
      <c r="A20" s="54"/>
      <c r="B20" s="15" t="s">
        <v>33</v>
      </c>
      <c r="C20" s="26">
        <f t="shared" si="10"/>
        <v>1</v>
      </c>
      <c r="D20" s="26"/>
      <c r="E20" s="26">
        <v>1</v>
      </c>
      <c r="F20" s="26">
        <f t="shared" si="0"/>
        <v>0</v>
      </c>
      <c r="G20" s="26"/>
      <c r="H20" s="26"/>
      <c r="I20" s="26">
        <f t="shared" si="1"/>
        <v>0</v>
      </c>
      <c r="J20" s="26"/>
      <c r="K20" s="26"/>
      <c r="L20" s="26">
        <f t="shared" si="2"/>
        <v>0</v>
      </c>
      <c r="M20" s="26"/>
      <c r="N20" s="26"/>
      <c r="O20" s="26"/>
      <c r="P20" s="26">
        <f t="shared" si="3"/>
        <v>0</v>
      </c>
      <c r="Q20" s="26"/>
      <c r="R20" s="26"/>
      <c r="S20" s="26">
        <f t="shared" si="4"/>
        <v>0</v>
      </c>
      <c r="T20" s="26"/>
      <c r="U20" s="26"/>
      <c r="V20" s="26">
        <f t="shared" si="5"/>
        <v>0</v>
      </c>
      <c r="W20" s="26"/>
      <c r="X20" s="27"/>
      <c r="Y20" s="28">
        <f t="shared" si="6"/>
        <v>19</v>
      </c>
      <c r="Z20" s="26">
        <f t="shared" si="7"/>
        <v>0</v>
      </c>
      <c r="AA20" s="26"/>
      <c r="AB20" s="26"/>
      <c r="AC20" s="26"/>
      <c r="AD20" s="26"/>
      <c r="AE20" s="26"/>
      <c r="AF20" s="26">
        <f t="shared" si="8"/>
        <v>19</v>
      </c>
      <c r="AG20" s="26">
        <v>4</v>
      </c>
      <c r="AH20" s="26">
        <v>3</v>
      </c>
      <c r="AI20" s="26"/>
      <c r="AJ20" s="26">
        <v>2</v>
      </c>
      <c r="AK20" s="26">
        <v>10</v>
      </c>
      <c r="AL20" s="26"/>
      <c r="AM20" s="26"/>
      <c r="AN20" s="26"/>
      <c r="AO20" s="26"/>
      <c r="AP20" s="26"/>
      <c r="AQ20" s="27"/>
      <c r="AR20" s="29"/>
      <c r="AS20" s="30"/>
      <c r="AT20" s="26"/>
      <c r="AU20" s="26"/>
      <c r="AV20" s="26"/>
      <c r="AW20" s="26"/>
      <c r="AX20" s="26"/>
      <c r="AY20" s="27"/>
    </row>
    <row r="21" spans="1:51" s="25" customFormat="1" x14ac:dyDescent="0.2">
      <c r="A21" s="54"/>
      <c r="B21" s="15" t="s">
        <v>34</v>
      </c>
      <c r="C21" s="26">
        <f t="shared" si="10"/>
        <v>0</v>
      </c>
      <c r="D21" s="26"/>
      <c r="E21" s="26"/>
      <c r="F21" s="26">
        <f t="shared" si="0"/>
        <v>0</v>
      </c>
      <c r="G21" s="26"/>
      <c r="H21" s="26"/>
      <c r="I21" s="26">
        <f t="shared" si="1"/>
        <v>0</v>
      </c>
      <c r="J21" s="26"/>
      <c r="K21" s="26"/>
      <c r="L21" s="26">
        <f t="shared" si="2"/>
        <v>0</v>
      </c>
      <c r="M21" s="26"/>
      <c r="N21" s="26"/>
      <c r="O21" s="26"/>
      <c r="P21" s="26">
        <f t="shared" si="3"/>
        <v>0</v>
      </c>
      <c r="Q21" s="26"/>
      <c r="R21" s="26"/>
      <c r="S21" s="26">
        <f t="shared" si="4"/>
        <v>0</v>
      </c>
      <c r="T21" s="26"/>
      <c r="U21" s="26"/>
      <c r="V21" s="26">
        <f t="shared" si="5"/>
        <v>0</v>
      </c>
      <c r="W21" s="26"/>
      <c r="X21" s="27"/>
      <c r="Y21" s="28">
        <f t="shared" si="6"/>
        <v>25</v>
      </c>
      <c r="Z21" s="26">
        <f t="shared" si="7"/>
        <v>0</v>
      </c>
      <c r="AA21" s="26"/>
      <c r="AB21" s="26"/>
      <c r="AC21" s="26"/>
      <c r="AD21" s="26"/>
      <c r="AE21" s="26"/>
      <c r="AF21" s="26">
        <f t="shared" si="8"/>
        <v>25</v>
      </c>
      <c r="AG21" s="26">
        <v>6</v>
      </c>
      <c r="AH21" s="26">
        <v>5</v>
      </c>
      <c r="AI21" s="26"/>
      <c r="AJ21" s="26">
        <v>2</v>
      </c>
      <c r="AK21" s="26">
        <v>12</v>
      </c>
      <c r="AL21" s="26">
        <f t="shared" si="9"/>
        <v>0</v>
      </c>
      <c r="AM21" s="26"/>
      <c r="AN21" s="26"/>
      <c r="AO21" s="26"/>
      <c r="AP21" s="26"/>
      <c r="AQ21" s="27"/>
      <c r="AR21" s="29"/>
      <c r="AS21" s="30"/>
      <c r="AT21" s="26"/>
      <c r="AU21" s="26"/>
      <c r="AV21" s="26"/>
      <c r="AW21" s="26"/>
      <c r="AX21" s="26"/>
      <c r="AY21" s="27"/>
    </row>
    <row r="22" spans="1:51" s="25" customFormat="1" x14ac:dyDescent="0.2">
      <c r="A22" s="54"/>
      <c r="B22" s="15" t="s">
        <v>35</v>
      </c>
      <c r="C22" s="26">
        <f t="shared" si="10"/>
        <v>0</v>
      </c>
      <c r="D22" s="26"/>
      <c r="E22" s="26"/>
      <c r="F22" s="26">
        <f t="shared" si="0"/>
        <v>0</v>
      </c>
      <c r="G22" s="26"/>
      <c r="H22" s="26"/>
      <c r="I22" s="26">
        <f t="shared" si="1"/>
        <v>0</v>
      </c>
      <c r="J22" s="26"/>
      <c r="K22" s="26"/>
      <c r="L22" s="26">
        <f t="shared" si="2"/>
        <v>0</v>
      </c>
      <c r="M22" s="26"/>
      <c r="N22" s="26"/>
      <c r="O22" s="26"/>
      <c r="P22" s="26">
        <f t="shared" si="3"/>
        <v>0</v>
      </c>
      <c r="Q22" s="26"/>
      <c r="R22" s="26"/>
      <c r="S22" s="26">
        <f t="shared" si="4"/>
        <v>0</v>
      </c>
      <c r="T22" s="26"/>
      <c r="U22" s="26"/>
      <c r="V22" s="26">
        <f t="shared" si="5"/>
        <v>0</v>
      </c>
      <c r="W22" s="26"/>
      <c r="X22" s="27"/>
      <c r="Y22" s="28">
        <f t="shared" si="6"/>
        <v>19</v>
      </c>
      <c r="Z22" s="26">
        <f t="shared" si="7"/>
        <v>0</v>
      </c>
      <c r="AA22" s="26"/>
      <c r="AB22" s="26"/>
      <c r="AC22" s="26"/>
      <c r="AD22" s="26"/>
      <c r="AE22" s="26"/>
      <c r="AF22" s="26">
        <f t="shared" si="8"/>
        <v>19</v>
      </c>
      <c r="AG22" s="26">
        <v>4</v>
      </c>
      <c r="AH22" s="26">
        <v>3</v>
      </c>
      <c r="AI22" s="26"/>
      <c r="AJ22" s="26">
        <v>2</v>
      </c>
      <c r="AK22" s="26">
        <v>10</v>
      </c>
      <c r="AL22" s="26">
        <f t="shared" si="9"/>
        <v>0</v>
      </c>
      <c r="AM22" s="26"/>
      <c r="AN22" s="26"/>
      <c r="AO22" s="26"/>
      <c r="AP22" s="26"/>
      <c r="AQ22" s="27"/>
      <c r="AR22" s="29"/>
      <c r="AS22" s="30"/>
      <c r="AT22" s="26"/>
      <c r="AU22" s="26"/>
      <c r="AV22" s="26"/>
      <c r="AW22" s="26"/>
      <c r="AX22" s="26"/>
      <c r="AY22" s="27"/>
    </row>
    <row r="23" spans="1:51" s="36" customFormat="1" x14ac:dyDescent="0.2">
      <c r="A23" s="55" t="s">
        <v>39</v>
      </c>
      <c r="B23" s="32" t="s">
        <v>32</v>
      </c>
      <c r="C23" s="33">
        <f t="shared" si="10"/>
        <v>11</v>
      </c>
      <c r="D23" s="33">
        <f t="shared" ref="D23:E26" si="11">D7+D11+D15+D19</f>
        <v>8</v>
      </c>
      <c r="E23" s="33">
        <f t="shared" si="11"/>
        <v>3</v>
      </c>
      <c r="F23" s="33">
        <f t="shared" si="0"/>
        <v>168</v>
      </c>
      <c r="G23" s="33">
        <f t="shared" ref="G23:H26" si="12">G7+G11+G15+G19</f>
        <v>149</v>
      </c>
      <c r="H23" s="33">
        <f t="shared" si="12"/>
        <v>19</v>
      </c>
      <c r="I23" s="33">
        <f t="shared" si="1"/>
        <v>370</v>
      </c>
      <c r="J23" s="33">
        <f t="shared" ref="J23:K26" si="13">J7+J11+J15+J19</f>
        <v>370</v>
      </c>
      <c r="K23" s="33">
        <f t="shared" si="13"/>
        <v>0</v>
      </c>
      <c r="L23" s="33">
        <f t="shared" si="2"/>
        <v>0</v>
      </c>
      <c r="M23" s="33">
        <f t="shared" ref="M23:O26" si="14">M7+M11+M15+M19</f>
        <v>0</v>
      </c>
      <c r="N23" s="33">
        <f t="shared" si="14"/>
        <v>0</v>
      </c>
      <c r="O23" s="33">
        <f t="shared" si="14"/>
        <v>0</v>
      </c>
      <c r="P23" s="33">
        <f t="shared" si="3"/>
        <v>470</v>
      </c>
      <c r="Q23" s="33">
        <f t="shared" ref="Q23:R26" si="15">Q7+Q11+Q15+Q19</f>
        <v>470</v>
      </c>
      <c r="R23" s="33">
        <f t="shared" si="15"/>
        <v>0</v>
      </c>
      <c r="S23" s="33">
        <f t="shared" si="4"/>
        <v>0</v>
      </c>
      <c r="T23" s="33">
        <f t="shared" ref="T23:U26" si="16">T7+T11+T15+T19</f>
        <v>0</v>
      </c>
      <c r="U23" s="33">
        <f t="shared" si="16"/>
        <v>0</v>
      </c>
      <c r="V23" s="33">
        <f t="shared" si="5"/>
        <v>0</v>
      </c>
      <c r="W23" s="33">
        <f t="shared" ref="W23:X26" si="17">W7+W11+W15+W19</f>
        <v>0</v>
      </c>
      <c r="X23" s="34">
        <f t="shared" si="17"/>
        <v>0</v>
      </c>
      <c r="Y23" s="35">
        <f t="shared" si="6"/>
        <v>6349</v>
      </c>
      <c r="Z23" s="33">
        <f t="shared" ref="Z23:AK26" si="18">Z7+Z11+Z15+Z19</f>
        <v>4577</v>
      </c>
      <c r="AA23" s="33">
        <f t="shared" si="18"/>
        <v>979</v>
      </c>
      <c r="AB23" s="33">
        <f t="shared" si="18"/>
        <v>2061</v>
      </c>
      <c r="AC23" s="33">
        <f t="shared" si="18"/>
        <v>806</v>
      </c>
      <c r="AD23" s="33">
        <f t="shared" si="18"/>
        <v>46</v>
      </c>
      <c r="AE23" s="33">
        <f t="shared" si="18"/>
        <v>685</v>
      </c>
      <c r="AF23" s="33">
        <f t="shared" si="18"/>
        <v>1486</v>
      </c>
      <c r="AG23" s="33">
        <f t="shared" si="18"/>
        <v>319</v>
      </c>
      <c r="AH23" s="33">
        <f t="shared" si="18"/>
        <v>760</v>
      </c>
      <c r="AI23" s="33">
        <f t="shared" si="18"/>
        <v>94</v>
      </c>
      <c r="AJ23" s="33">
        <f t="shared" si="18"/>
        <v>16</v>
      </c>
      <c r="AK23" s="33">
        <f t="shared" si="18"/>
        <v>297</v>
      </c>
      <c r="AL23" s="33">
        <f t="shared" si="9"/>
        <v>286</v>
      </c>
      <c r="AM23" s="33">
        <f t="shared" ref="AM23:AY26" si="19">AM7+AM11+AM15+AM19</f>
        <v>83</v>
      </c>
      <c r="AN23" s="33">
        <f t="shared" si="19"/>
        <v>139</v>
      </c>
      <c r="AO23" s="33">
        <f t="shared" si="19"/>
        <v>17</v>
      </c>
      <c r="AP23" s="33">
        <f t="shared" si="19"/>
        <v>1</v>
      </c>
      <c r="AQ23" s="34">
        <f t="shared" si="19"/>
        <v>46</v>
      </c>
      <c r="AR23" s="35">
        <f t="shared" si="19"/>
        <v>0</v>
      </c>
      <c r="AS23" s="33">
        <f t="shared" si="19"/>
        <v>0</v>
      </c>
      <c r="AT23" s="33">
        <f t="shared" si="19"/>
        <v>0</v>
      </c>
      <c r="AU23" s="33">
        <f t="shared" si="19"/>
        <v>0</v>
      </c>
      <c r="AV23" s="33">
        <f t="shared" si="19"/>
        <v>0</v>
      </c>
      <c r="AW23" s="33">
        <f t="shared" si="19"/>
        <v>0</v>
      </c>
      <c r="AX23" s="33">
        <f t="shared" si="19"/>
        <v>0</v>
      </c>
      <c r="AY23" s="34">
        <f t="shared" si="19"/>
        <v>0</v>
      </c>
    </row>
    <row r="24" spans="1:51" s="36" customFormat="1" x14ac:dyDescent="0.2">
      <c r="A24" s="55"/>
      <c r="B24" s="32" t="s">
        <v>33</v>
      </c>
      <c r="C24" s="33">
        <f t="shared" si="10"/>
        <v>11</v>
      </c>
      <c r="D24" s="33">
        <f t="shared" si="11"/>
        <v>9</v>
      </c>
      <c r="E24" s="33">
        <f t="shared" si="11"/>
        <v>2</v>
      </c>
      <c r="F24" s="33">
        <f t="shared" si="0"/>
        <v>170</v>
      </c>
      <c r="G24" s="33">
        <f t="shared" si="12"/>
        <v>157</v>
      </c>
      <c r="H24" s="33">
        <f t="shared" si="12"/>
        <v>13</v>
      </c>
      <c r="I24" s="33">
        <f t="shared" si="1"/>
        <v>370</v>
      </c>
      <c r="J24" s="33">
        <f t="shared" si="13"/>
        <v>366</v>
      </c>
      <c r="K24" s="33">
        <f t="shared" si="13"/>
        <v>4</v>
      </c>
      <c r="L24" s="33">
        <f t="shared" si="2"/>
        <v>0</v>
      </c>
      <c r="M24" s="33">
        <f t="shared" si="14"/>
        <v>0</v>
      </c>
      <c r="N24" s="33">
        <f t="shared" si="14"/>
        <v>0</v>
      </c>
      <c r="O24" s="33">
        <f t="shared" si="14"/>
        <v>0</v>
      </c>
      <c r="P24" s="33">
        <f t="shared" si="3"/>
        <v>476</v>
      </c>
      <c r="Q24" s="33">
        <f t="shared" si="15"/>
        <v>476</v>
      </c>
      <c r="R24" s="33">
        <f t="shared" si="15"/>
        <v>0</v>
      </c>
      <c r="S24" s="33">
        <f t="shared" si="4"/>
        <v>0</v>
      </c>
      <c r="T24" s="33">
        <f t="shared" si="16"/>
        <v>0</v>
      </c>
      <c r="U24" s="33">
        <f t="shared" si="16"/>
        <v>0</v>
      </c>
      <c r="V24" s="33">
        <f t="shared" si="5"/>
        <v>0</v>
      </c>
      <c r="W24" s="33">
        <f t="shared" si="17"/>
        <v>0</v>
      </c>
      <c r="X24" s="34">
        <f t="shared" si="17"/>
        <v>0</v>
      </c>
      <c r="Y24" s="35">
        <f t="shared" si="6"/>
        <v>6525</v>
      </c>
      <c r="Z24" s="33">
        <f t="shared" si="18"/>
        <v>5785</v>
      </c>
      <c r="AA24" s="33">
        <f t="shared" si="18"/>
        <v>1278</v>
      </c>
      <c r="AB24" s="33">
        <f t="shared" si="18"/>
        <v>2724</v>
      </c>
      <c r="AC24" s="33">
        <f t="shared" si="18"/>
        <v>843</v>
      </c>
      <c r="AD24" s="33">
        <f t="shared" si="18"/>
        <v>51</v>
      </c>
      <c r="AE24" s="33">
        <f t="shared" si="18"/>
        <v>889</v>
      </c>
      <c r="AF24" s="33">
        <f t="shared" si="18"/>
        <v>417</v>
      </c>
      <c r="AG24" s="33">
        <f t="shared" si="18"/>
        <v>78</v>
      </c>
      <c r="AH24" s="33">
        <f t="shared" si="18"/>
        <v>168</v>
      </c>
      <c r="AI24" s="33">
        <f t="shared" si="18"/>
        <v>61</v>
      </c>
      <c r="AJ24" s="33">
        <f t="shared" si="18"/>
        <v>13</v>
      </c>
      <c r="AK24" s="33">
        <f t="shared" si="18"/>
        <v>97</v>
      </c>
      <c r="AL24" s="33">
        <f t="shared" si="9"/>
        <v>323</v>
      </c>
      <c r="AM24" s="33">
        <f t="shared" si="19"/>
        <v>97</v>
      </c>
      <c r="AN24" s="33">
        <f t="shared" si="19"/>
        <v>151</v>
      </c>
      <c r="AO24" s="33">
        <f t="shared" si="19"/>
        <v>21</v>
      </c>
      <c r="AP24" s="33">
        <f t="shared" si="19"/>
        <v>0</v>
      </c>
      <c r="AQ24" s="34">
        <f t="shared" si="19"/>
        <v>54</v>
      </c>
      <c r="AR24" s="35">
        <f t="shared" si="19"/>
        <v>0</v>
      </c>
      <c r="AS24" s="33">
        <f t="shared" si="19"/>
        <v>0</v>
      </c>
      <c r="AT24" s="33">
        <f t="shared" si="19"/>
        <v>0</v>
      </c>
      <c r="AU24" s="33">
        <f t="shared" si="19"/>
        <v>0</v>
      </c>
      <c r="AV24" s="33">
        <f t="shared" si="19"/>
        <v>0</v>
      </c>
      <c r="AW24" s="33">
        <f t="shared" si="19"/>
        <v>0</v>
      </c>
      <c r="AX24" s="33">
        <f t="shared" si="19"/>
        <v>0</v>
      </c>
      <c r="AY24" s="34">
        <f t="shared" si="19"/>
        <v>0</v>
      </c>
    </row>
    <row r="25" spans="1:51" s="36" customFormat="1" ht="21.75" x14ac:dyDescent="0.2">
      <c r="A25" s="55"/>
      <c r="B25" s="32" t="s">
        <v>34</v>
      </c>
      <c r="C25" s="33">
        <f t="shared" si="10"/>
        <v>0</v>
      </c>
      <c r="D25" s="33">
        <f t="shared" si="11"/>
        <v>0</v>
      </c>
      <c r="E25" s="33">
        <f t="shared" si="11"/>
        <v>0</v>
      </c>
      <c r="F25" s="33">
        <f t="shared" si="0"/>
        <v>0</v>
      </c>
      <c r="G25" s="33">
        <f t="shared" si="12"/>
        <v>0</v>
      </c>
      <c r="H25" s="33">
        <f t="shared" si="12"/>
        <v>0</v>
      </c>
      <c r="I25" s="33">
        <f t="shared" si="1"/>
        <v>370</v>
      </c>
      <c r="J25" s="33">
        <f t="shared" si="13"/>
        <v>366</v>
      </c>
      <c r="K25" s="33">
        <f t="shared" si="13"/>
        <v>4</v>
      </c>
      <c r="L25" s="33">
        <f t="shared" si="2"/>
        <v>121495</v>
      </c>
      <c r="M25" s="33">
        <f t="shared" si="14"/>
        <v>120310</v>
      </c>
      <c r="N25" s="33">
        <f t="shared" si="14"/>
        <v>1185</v>
      </c>
      <c r="O25" s="33">
        <f t="shared" si="14"/>
        <v>0</v>
      </c>
      <c r="P25" s="33">
        <f t="shared" si="3"/>
        <v>473</v>
      </c>
      <c r="Q25" s="33">
        <f t="shared" si="15"/>
        <v>473</v>
      </c>
      <c r="R25" s="33">
        <f t="shared" si="15"/>
        <v>0</v>
      </c>
      <c r="S25" s="33">
        <f t="shared" si="4"/>
        <v>158800</v>
      </c>
      <c r="T25" s="33">
        <f t="shared" si="16"/>
        <v>158000</v>
      </c>
      <c r="U25" s="33">
        <f t="shared" si="16"/>
        <v>800</v>
      </c>
      <c r="V25" s="33">
        <f t="shared" si="5"/>
        <v>2934535</v>
      </c>
      <c r="W25" s="33">
        <f t="shared" si="17"/>
        <v>2632818</v>
      </c>
      <c r="X25" s="34">
        <f t="shared" si="17"/>
        <v>301717</v>
      </c>
      <c r="Y25" s="35">
        <f t="shared" si="6"/>
        <v>7006</v>
      </c>
      <c r="Z25" s="33">
        <f t="shared" si="18"/>
        <v>6175</v>
      </c>
      <c r="AA25" s="33">
        <f t="shared" si="18"/>
        <v>1408</v>
      </c>
      <c r="AB25" s="33">
        <f t="shared" si="18"/>
        <v>2893</v>
      </c>
      <c r="AC25" s="33">
        <f t="shared" si="18"/>
        <v>887</v>
      </c>
      <c r="AD25" s="33">
        <f t="shared" si="18"/>
        <v>51</v>
      </c>
      <c r="AE25" s="33">
        <f t="shared" si="18"/>
        <v>936</v>
      </c>
      <c r="AF25" s="33">
        <f t="shared" si="18"/>
        <v>428</v>
      </c>
      <c r="AG25" s="33">
        <f t="shared" si="18"/>
        <v>84</v>
      </c>
      <c r="AH25" s="33">
        <f t="shared" si="18"/>
        <v>170</v>
      </c>
      <c r="AI25" s="33">
        <f t="shared" si="18"/>
        <v>61</v>
      </c>
      <c r="AJ25" s="33">
        <f t="shared" si="18"/>
        <v>13</v>
      </c>
      <c r="AK25" s="33">
        <f t="shared" si="18"/>
        <v>100</v>
      </c>
      <c r="AL25" s="33">
        <f t="shared" si="9"/>
        <v>403</v>
      </c>
      <c r="AM25" s="33">
        <f t="shared" si="19"/>
        <v>122</v>
      </c>
      <c r="AN25" s="33">
        <f t="shared" si="19"/>
        <v>172</v>
      </c>
      <c r="AO25" s="33">
        <f t="shared" si="19"/>
        <v>37</v>
      </c>
      <c r="AP25" s="33">
        <f t="shared" si="19"/>
        <v>0</v>
      </c>
      <c r="AQ25" s="34">
        <f t="shared" si="19"/>
        <v>72</v>
      </c>
      <c r="AR25" s="35">
        <f t="shared" si="19"/>
        <v>0</v>
      </c>
      <c r="AS25" s="33">
        <f t="shared" si="19"/>
        <v>0</v>
      </c>
      <c r="AT25" s="33">
        <f t="shared" si="19"/>
        <v>0</v>
      </c>
      <c r="AU25" s="33">
        <f t="shared" si="19"/>
        <v>0</v>
      </c>
      <c r="AV25" s="33">
        <f t="shared" si="19"/>
        <v>0</v>
      </c>
      <c r="AW25" s="33">
        <f t="shared" si="19"/>
        <v>0</v>
      </c>
      <c r="AX25" s="33">
        <f t="shared" si="19"/>
        <v>0</v>
      </c>
      <c r="AY25" s="34">
        <f t="shared" si="19"/>
        <v>0</v>
      </c>
    </row>
    <row r="26" spans="1:51" s="36" customFormat="1" ht="13.5" thickBot="1" x14ac:dyDescent="0.25">
      <c r="A26" s="56"/>
      <c r="B26" s="37" t="s">
        <v>35</v>
      </c>
      <c r="C26" s="38">
        <f t="shared" si="10"/>
        <v>0</v>
      </c>
      <c r="D26" s="38">
        <f t="shared" si="11"/>
        <v>0</v>
      </c>
      <c r="E26" s="38">
        <f t="shared" si="11"/>
        <v>0</v>
      </c>
      <c r="F26" s="38">
        <f t="shared" si="0"/>
        <v>0</v>
      </c>
      <c r="G26" s="38">
        <f t="shared" si="12"/>
        <v>0</v>
      </c>
      <c r="H26" s="38">
        <f t="shared" si="12"/>
        <v>0</v>
      </c>
      <c r="I26" s="38">
        <f t="shared" si="1"/>
        <v>370</v>
      </c>
      <c r="J26" s="38">
        <f t="shared" si="13"/>
        <v>366</v>
      </c>
      <c r="K26" s="38">
        <f t="shared" si="13"/>
        <v>4</v>
      </c>
      <c r="L26" s="38">
        <f t="shared" si="2"/>
        <v>118680</v>
      </c>
      <c r="M26" s="38">
        <f t="shared" si="14"/>
        <v>113146</v>
      </c>
      <c r="N26" s="38">
        <f t="shared" si="14"/>
        <v>5534</v>
      </c>
      <c r="O26" s="38">
        <f t="shared" si="14"/>
        <v>0</v>
      </c>
      <c r="P26" s="38">
        <f t="shared" si="3"/>
        <v>473</v>
      </c>
      <c r="Q26" s="38">
        <f t="shared" si="15"/>
        <v>473</v>
      </c>
      <c r="R26" s="38">
        <f t="shared" si="15"/>
        <v>0</v>
      </c>
      <c r="S26" s="38">
        <f t="shared" si="4"/>
        <v>164561</v>
      </c>
      <c r="T26" s="38">
        <f t="shared" si="16"/>
        <v>164085</v>
      </c>
      <c r="U26" s="38">
        <f t="shared" si="16"/>
        <v>476</v>
      </c>
      <c r="V26" s="38">
        <f t="shared" si="5"/>
        <v>2950574</v>
      </c>
      <c r="W26" s="38">
        <f t="shared" si="17"/>
        <v>2735825</v>
      </c>
      <c r="X26" s="39">
        <f t="shared" si="17"/>
        <v>214749</v>
      </c>
      <c r="Y26" s="40">
        <f t="shared" si="6"/>
        <v>6525</v>
      </c>
      <c r="Z26" s="38">
        <f t="shared" si="18"/>
        <v>5797</v>
      </c>
      <c r="AA26" s="38">
        <f t="shared" si="18"/>
        <v>1345</v>
      </c>
      <c r="AB26" s="38">
        <f t="shared" si="18"/>
        <v>2679</v>
      </c>
      <c r="AC26" s="38">
        <f t="shared" si="18"/>
        <v>832</v>
      </c>
      <c r="AD26" s="38">
        <f t="shared" si="18"/>
        <v>51</v>
      </c>
      <c r="AE26" s="38">
        <f t="shared" si="18"/>
        <v>890</v>
      </c>
      <c r="AF26" s="38">
        <f t="shared" si="18"/>
        <v>408</v>
      </c>
      <c r="AG26" s="38">
        <f t="shared" si="18"/>
        <v>75</v>
      </c>
      <c r="AH26" s="38">
        <f t="shared" si="18"/>
        <v>165</v>
      </c>
      <c r="AI26" s="38">
        <f t="shared" si="18"/>
        <v>61</v>
      </c>
      <c r="AJ26" s="38">
        <f t="shared" si="18"/>
        <v>13</v>
      </c>
      <c r="AK26" s="38">
        <f t="shared" si="18"/>
        <v>94</v>
      </c>
      <c r="AL26" s="38">
        <f t="shared" si="9"/>
        <v>320</v>
      </c>
      <c r="AM26" s="38">
        <f t="shared" si="19"/>
        <v>96</v>
      </c>
      <c r="AN26" s="38">
        <f t="shared" si="19"/>
        <v>150</v>
      </c>
      <c r="AO26" s="38">
        <f t="shared" si="19"/>
        <v>20</v>
      </c>
      <c r="AP26" s="38">
        <f t="shared" si="19"/>
        <v>0</v>
      </c>
      <c r="AQ26" s="39">
        <f t="shared" si="19"/>
        <v>54</v>
      </c>
      <c r="AR26" s="40">
        <f t="shared" si="19"/>
        <v>0</v>
      </c>
      <c r="AS26" s="38">
        <f t="shared" si="19"/>
        <v>0</v>
      </c>
      <c r="AT26" s="38">
        <f t="shared" si="19"/>
        <v>0</v>
      </c>
      <c r="AU26" s="38">
        <f t="shared" si="19"/>
        <v>0</v>
      </c>
      <c r="AV26" s="38">
        <f t="shared" si="19"/>
        <v>0</v>
      </c>
      <c r="AW26" s="38">
        <f t="shared" si="19"/>
        <v>0</v>
      </c>
      <c r="AX26" s="38">
        <f t="shared" si="19"/>
        <v>0</v>
      </c>
      <c r="AY26" s="39">
        <f t="shared" si="19"/>
        <v>0</v>
      </c>
    </row>
    <row r="27" spans="1:51" x14ac:dyDescent="0.2">
      <c r="I27" s="41"/>
      <c r="J27" s="41"/>
      <c r="K27" s="41"/>
      <c r="Y27" s="41"/>
      <c r="Z27" s="41"/>
      <c r="AA27" s="41"/>
      <c r="AF27" s="41"/>
      <c r="AG27" s="41"/>
      <c r="AH27" s="41"/>
      <c r="AI27" s="41"/>
    </row>
    <row r="28" spans="1:51" ht="15.75" x14ac:dyDescent="0.25">
      <c r="A28" s="42"/>
      <c r="B28" s="42"/>
    </row>
    <row r="30" spans="1:51" x14ac:dyDescent="0.2">
      <c r="A30" s="1" t="s">
        <v>40</v>
      </c>
    </row>
    <row r="31" spans="1:51" x14ac:dyDescent="0.2">
      <c r="A31" s="57">
        <v>83462522171</v>
      </c>
      <c r="B31" s="57"/>
      <c r="C31" s="57"/>
      <c r="D31" s="57"/>
    </row>
  </sheetData>
  <mergeCells count="25">
    <mergeCell ref="A19:A22"/>
    <mergeCell ref="A23:A26"/>
    <mergeCell ref="A31:D31"/>
    <mergeCell ref="W5:X5"/>
    <mergeCell ref="Y5:AQ5"/>
    <mergeCell ref="A7:A10"/>
    <mergeCell ref="A11:A14"/>
    <mergeCell ref="A15:A18"/>
    <mergeCell ref="O5:O6"/>
    <mergeCell ref="P5:P6"/>
    <mergeCell ref="A2:AY2"/>
    <mergeCell ref="A5:B6"/>
    <mergeCell ref="C5:C6"/>
    <mergeCell ref="D5:E5"/>
    <mergeCell ref="F5:F6"/>
    <mergeCell ref="G5:H5"/>
    <mergeCell ref="I5:I6"/>
    <mergeCell ref="J5:K5"/>
    <mergeCell ref="L5:L6"/>
    <mergeCell ref="M5:N5"/>
    <mergeCell ref="AR5:AY5"/>
    <mergeCell ref="Q5:R5"/>
    <mergeCell ref="S5:S6"/>
    <mergeCell ref="T5:U5"/>
    <mergeCell ref="V5:V6"/>
  </mergeCells>
  <pageMargins left="0.70866141732283472" right="0.70866141732283472" top="0.74803149606299213" bottom="0.74803149606299213" header="0.31496062992125984" footer="0.31496062992125984"/>
  <pageSetup paperSize="9" scale="3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2014-03-31T04:03:09Z</dcterms:modified>
</cp:coreProperties>
</file>